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rinterSettings/printerSettings1.bin" ContentType="application/vnd.openxmlformats-officedocument.spreadsheetml.printerSettings"/>
  <Override PartName="/xl/printerSettings/printerSettings2.bin" ContentType="application/vnd.openxmlformats-officedocument.spreadsheetml.printerSettings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rwsfp2srv\data\Groups\Audit\Statutory Audit\Audit\Year 2024\Decembrie 2024\Preliminare\"/>
    </mc:Choice>
  </mc:AlternateContent>
  <xr:revisionPtr revIDLastSave="0" documentId="13_ncr:1_{5EF379AD-1693-4906-B50B-01D7CB859F14}" xr6:coauthVersionLast="47" xr6:coauthVersionMax="47" xr10:uidLastSave="{00000000-0000-0000-0000-000000000000}"/>
  <bookViews>
    <workbookView xWindow="-108" yWindow="-108" windowWidth="23256" windowHeight="13896" tabRatio="625" xr2:uid="{E94D0ECE-9588-4918-A9AC-10EC21A996D5}"/>
  </bookViews>
  <sheets>
    <sheet name="Index" sheetId="5" r:id="rId1"/>
    <sheet name="Situatia rezultatului global" sheetId="2" r:id="rId2"/>
    <sheet name="Situatie pozitiei financiare" sheetId="1" r:id="rId3"/>
    <sheet name="Sit modif capitalurilor" sheetId="3" r:id="rId4"/>
    <sheet name="Sit fluxurilor de trezorerie" sheetId="4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3" i="3" l="1"/>
  <c r="H34" i="3"/>
  <c r="I34" i="3" s="1"/>
  <c r="F37" i="3"/>
  <c r="D37" i="3"/>
  <c r="C37" i="3"/>
  <c r="I36" i="3"/>
  <c r="I35" i="3"/>
  <c r="I32" i="3"/>
  <c r="I31" i="3"/>
  <c r="I30" i="3" s="1"/>
  <c r="H30" i="3"/>
  <c r="G30" i="3"/>
  <c r="G37" i="3" s="1"/>
  <c r="F30" i="3"/>
  <c r="E33" i="3"/>
  <c r="D30" i="3"/>
  <c r="C30" i="3"/>
  <c r="E29" i="3"/>
  <c r="H37" i="3" l="1"/>
  <c r="E37" i="3"/>
  <c r="I29" i="3"/>
  <c r="I37" i="3" s="1"/>
</calcChain>
</file>

<file path=xl/sharedStrings.xml><?xml version="1.0" encoding="utf-8"?>
<sst xmlns="http://schemas.openxmlformats.org/spreadsheetml/2006/main" count="199" uniqueCount="156">
  <si>
    <t xml:space="preserve">SITUATIA POZITIEI FINANCIARE </t>
  </si>
  <si>
    <t xml:space="preserve">La data </t>
  </si>
  <si>
    <t xml:space="preserve">Active </t>
  </si>
  <si>
    <t>Active imobilizate</t>
  </si>
  <si>
    <t>Imobilizari corporale</t>
  </si>
  <si>
    <t>Dreptul de utilizare al activelor-suport</t>
  </si>
  <si>
    <t>Investitii imobiliare</t>
  </si>
  <si>
    <t>Imobilizari necorporale</t>
  </si>
  <si>
    <t>Imobilizari financiare</t>
  </si>
  <si>
    <t>Alte imobilizari financiare</t>
  </si>
  <si>
    <t>Active circulante</t>
  </si>
  <si>
    <t>Stocuri</t>
  </si>
  <si>
    <t>Creante comerciale si alte creante</t>
  </si>
  <si>
    <t>Disponibilitati plasate in sistem de cash pooling</t>
  </si>
  <si>
    <t>Conturi colaterale pentru scrisori de garantie</t>
  </si>
  <si>
    <t>Numerar si depozite</t>
  </si>
  <si>
    <t>Total active circulante</t>
  </si>
  <si>
    <t>Total active</t>
  </si>
  <si>
    <t xml:space="preserve">Capital  </t>
  </si>
  <si>
    <t>Rezerve legale</t>
  </si>
  <si>
    <t>Alte rezerve</t>
  </si>
  <si>
    <t>Rezultatul reportat</t>
  </si>
  <si>
    <t>Rezultat reportat tranzitie IFRS</t>
  </si>
  <si>
    <t>Rezultat curent</t>
  </si>
  <si>
    <t>Total capital propriu</t>
  </si>
  <si>
    <t>Datorii pe termen lung</t>
  </si>
  <si>
    <t>Datorii privind impozitele amanate</t>
  </si>
  <si>
    <t>Datoria privind leasingul</t>
  </si>
  <si>
    <t>Alte datorii</t>
  </si>
  <si>
    <t>Total datorii pe termen lung</t>
  </si>
  <si>
    <t>Datorii curente</t>
  </si>
  <si>
    <t>Datorii comerciale si similare</t>
  </si>
  <si>
    <t>Impozit pe profit de plata</t>
  </si>
  <si>
    <t>Total datorii pe termen scurt</t>
  </si>
  <si>
    <t>Total datorii</t>
  </si>
  <si>
    <t>Total capital propriu si datorii</t>
  </si>
  <si>
    <t>SITUATIA REZULTATULUI GLOBAL</t>
  </si>
  <si>
    <t>Cifra de afaceri neta</t>
  </si>
  <si>
    <t>Servicii prestate</t>
  </si>
  <si>
    <t>Venituri din chirii</t>
  </si>
  <si>
    <t>Alte venituri din exploatare</t>
  </si>
  <si>
    <t>VENITURI DIN EXPLOATARE - TOTAL</t>
  </si>
  <si>
    <t>Cheltuieli cu materialele consumabile</t>
  </si>
  <si>
    <t>Cheltuieli cu energie si apa</t>
  </si>
  <si>
    <t>Cheltuieli privind marfurile</t>
  </si>
  <si>
    <t xml:space="preserve">          Salarii </t>
  </si>
  <si>
    <t xml:space="preserve">          Cheltuieli cu asigurarile si protectia sociala</t>
  </si>
  <si>
    <t xml:space="preserve">Ajustari de valoare privind activele imobilizate,din care </t>
  </si>
  <si>
    <t xml:space="preserve">          Amortizare</t>
  </si>
  <si>
    <t xml:space="preserve">          Ajustari de valoare pentru deprecierea imobilizarilor</t>
  </si>
  <si>
    <t>Cheltuieli privind prestatiile externe</t>
  </si>
  <si>
    <t>Cheltuieli cu alte impozite, taxe si varsaminte asimilate</t>
  </si>
  <si>
    <t xml:space="preserve">Alte cheltuieli de exploatare </t>
  </si>
  <si>
    <t>CHELTUIELI DE EXPLOATARE - TOTAL</t>
  </si>
  <si>
    <t>Venituri din dobanzi</t>
  </si>
  <si>
    <t>- din care, veniturile obtinute de la entitatile afiliate</t>
  </si>
  <si>
    <t>Alte venituri financiare</t>
  </si>
  <si>
    <t xml:space="preserve">VENITURI FINANCIARE - TOTAL </t>
  </si>
  <si>
    <t>Alte cheltuieli financiare</t>
  </si>
  <si>
    <t xml:space="preserve">CHELTUIELI FINANCIARE - TOTAL </t>
  </si>
  <si>
    <t>REZULTATUL FINANCIAR</t>
  </si>
  <si>
    <t>REZULTATUL INAINTE DE IMPOZITARE</t>
  </si>
  <si>
    <t>Cheltuiala cu impozitul pe profit</t>
  </si>
  <si>
    <t>REZULTATUL EXERCITIULUI FINANCIAR</t>
  </si>
  <si>
    <t>Rezultat pe actiune</t>
  </si>
  <si>
    <t>Castiguri / (pierderi) actuariale aferente beneficiilor de pensionare</t>
  </si>
  <si>
    <t>Modificarea valorii juste a activelor financiare evaluate la valoarea justa prin alte elemente ale rezultatului global</t>
  </si>
  <si>
    <t>Total rezultat global al exercitiului, net de impozite</t>
  </si>
  <si>
    <t>SITUATIA MODIFICARII CAPITALURILOR PROPRII</t>
  </si>
  <si>
    <t xml:space="preserve">Capital </t>
  </si>
  <si>
    <t>Rezerve</t>
  </si>
  <si>
    <t>Alte</t>
  </si>
  <si>
    <t>Rezultatul</t>
  </si>
  <si>
    <t xml:space="preserve">Capitaluri </t>
  </si>
  <si>
    <t>social</t>
  </si>
  <si>
    <t xml:space="preserve">legale </t>
  </si>
  <si>
    <t>rezerve</t>
  </si>
  <si>
    <t>reportat</t>
  </si>
  <si>
    <t xml:space="preserve">perioadei </t>
  </si>
  <si>
    <t>proprii</t>
  </si>
  <si>
    <t>tranzitie IFRS</t>
  </si>
  <si>
    <t>Repartizare rezultat</t>
  </si>
  <si>
    <t xml:space="preserve">Dividende </t>
  </si>
  <si>
    <t>Rezultatul perioadei</t>
  </si>
  <si>
    <t>Castiguri/pierderi actuariale aferente beneficiilor de pensionare</t>
  </si>
  <si>
    <t>SITUATIA FLUXURILOR DE TREZORERIE</t>
  </si>
  <si>
    <t xml:space="preserve">Metoda indirecta </t>
  </si>
  <si>
    <t>Rezultat net inainte de impozitare si elemente extraordinare</t>
  </si>
  <si>
    <t>Ajustari pentru:</t>
  </si>
  <si>
    <t>Amortizarea aferenta imobilizarilor corporale si investitiilor imobiliare</t>
  </si>
  <si>
    <t>Amortizarea aferenta dreptului de utilizare al activelor-suport</t>
  </si>
  <si>
    <t>Amortizarea aferenta imobilizarilor necorporale</t>
  </si>
  <si>
    <t>Ajustari pentru deprecierea stocurilor</t>
  </si>
  <si>
    <t>Ajustari pentru deprecierea creantelor clienti si altor creante</t>
  </si>
  <si>
    <t>Trecere pe cheltuiala clienti si debitori diversi</t>
  </si>
  <si>
    <t>Venituri din dobanzi, net</t>
  </si>
  <si>
    <t>Profitul din exploatare inainte de schimbari in capitalul circulant</t>
  </si>
  <si>
    <t>Descrestere / (Crestere) a stocurilor</t>
  </si>
  <si>
    <t>Impozit pe profit platit</t>
  </si>
  <si>
    <t>Plati pentru achizitionarea de imobilizari corporale si necorporale</t>
  </si>
  <si>
    <t>Dobanzi incasate</t>
  </si>
  <si>
    <t>Plati aferente contractelor de leasing</t>
  </si>
  <si>
    <t>Diferente de curs nerealizate</t>
  </si>
  <si>
    <t>Rompetrol Well Services S.A.</t>
  </si>
  <si>
    <t xml:space="preserve">Extras din </t>
  </si>
  <si>
    <t>Situatii financiare individuale preliminare neauditate</t>
  </si>
  <si>
    <t>sume in RON</t>
  </si>
  <si>
    <t>Rezultat reportat</t>
  </si>
  <si>
    <t>Alte elemente aferente rezultatului global</t>
  </si>
  <si>
    <t>Transfer in rezultatul reportat</t>
  </si>
  <si>
    <t>31.12.2023</t>
  </si>
  <si>
    <t>Cheltuieli cu personalul ,din care :</t>
  </si>
  <si>
    <t>Ajustari de valoare privind stocurile</t>
  </si>
  <si>
    <t>Ajustari de valoare privind creantele</t>
  </si>
  <si>
    <t>REZULTATUL  DIN EXPLOATARE</t>
  </si>
  <si>
    <t>Alte elemente ale rezultatului global, net de impozite</t>
  </si>
  <si>
    <t xml:space="preserve">Total active imobilizate </t>
  </si>
  <si>
    <t xml:space="preserve">Alte active circulante </t>
  </si>
  <si>
    <t>Capital  si rezerve</t>
  </si>
  <si>
    <t>Capital social,din care:</t>
  </si>
  <si>
    <t xml:space="preserve">             Capital subscris varsat</t>
  </si>
  <si>
    <t xml:space="preserve">             Ajustari ale capitalului social</t>
  </si>
  <si>
    <t xml:space="preserve">Datorii privind beneficiile angajatilor </t>
  </si>
  <si>
    <t>Fluxuri de numerar din activitati de exploatare:</t>
  </si>
  <si>
    <t>Provizioane pentru beneficiile angajatilor si alte provizioane</t>
  </si>
  <si>
    <t>Venituri din anularea datoriilor prescrise (dividende nerevendicate)</t>
  </si>
  <si>
    <t>Cheltuieli cu dobanzi</t>
  </si>
  <si>
    <t xml:space="preserve">Profit / (pierdere) din vanzarea de imobilizari corporale </t>
  </si>
  <si>
    <t>Diferente de curs nerealizate (Castig)/Pierdere</t>
  </si>
  <si>
    <t>Descrestere / (Crestere) a creantelor comerciale si de alta natura</t>
  </si>
  <si>
    <t>(Descrestere) / Crestere a datoriilor comerciale si de alta natura</t>
  </si>
  <si>
    <t>Dobanda leasing platita</t>
  </si>
  <si>
    <t>Numerar net din activitati de exploatare</t>
  </si>
  <si>
    <t xml:space="preserve">Fluxuri de numerar din activitati de investitie: </t>
  </si>
  <si>
    <t xml:space="preserve">Incasari din vanzarea de imobilizari corporale si necorporale </t>
  </si>
  <si>
    <t>Descrestere / (Crestere) a soldului de cash pooling</t>
  </si>
  <si>
    <t xml:space="preserve">Numerar net din activitati de investitie </t>
  </si>
  <si>
    <t xml:space="preserve">Fluxuri de numerar din activitati de finantare: </t>
  </si>
  <si>
    <t>Incasari din vanzarea titlurilor de participare</t>
  </si>
  <si>
    <t xml:space="preserve">Dividende platite </t>
  </si>
  <si>
    <t xml:space="preserve">Flux de numerar net din activitati de finantare </t>
  </si>
  <si>
    <t>(Descresterea) / cresterea neta a numerarului si echivalentelor de numerar</t>
  </si>
  <si>
    <t xml:space="preserve">Numerar si echivalente de numerar la inceputul exercitiului financiar </t>
  </si>
  <si>
    <t xml:space="preserve">Numerar si echivalente de numerar la sfarsitul exercitiului financiar </t>
  </si>
  <si>
    <t>Total rezultat global</t>
  </si>
  <si>
    <t>Pentru perioada incheiata la 31 decembrie 2023</t>
  </si>
  <si>
    <t>Sold la 1 ianuarie 2023</t>
  </si>
  <si>
    <t>Sold la 31 decembrie 2023</t>
  </si>
  <si>
    <t>Descrestere / (Crestere) a garantiilor de buna executie si distributie dividende</t>
  </si>
  <si>
    <t>la data si pentru exercitiul financiar incheiat la 31 decembrie 2024</t>
  </si>
  <si>
    <t>Situatiile financiare, intocmite la data de 31 decembrie 2024, se refera la societatea Rompetrol Well Services SA, sunt preliminare si nu sunt auditate.</t>
  </si>
  <si>
    <t>31.12.2024</t>
  </si>
  <si>
    <t>Pentru perioada incheiata la 31 decembrie 2024</t>
  </si>
  <si>
    <t>Sold la 1 ianuarie 2024</t>
  </si>
  <si>
    <t>Sold la 31 decembrie 2024</t>
  </si>
  <si>
    <t>Ajustari pentru deprecierea imobilizarilor corporale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</si>
</sst>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00_);_(* \(#,##0.0000\);_(* &quot;-&quot;??_);_(@_)"/>
  </numFmts>
  <fonts count="16" x14ac:knownFonts="1">
    <font>
      <sz val="9"/>
      <color theme="1"/>
      <name val="Calibri"/>
      <family val="2"/>
    </font>
    <font>
      <sz val="9"/>
      <color theme="1"/>
      <name val="Calibri"/>
      <family val="2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sz val="8"/>
      <color rgb="FF000000"/>
      <name val="Tahoma"/>
      <family val="2"/>
    </font>
    <font>
      <sz val="8"/>
      <name val="Tahoma"/>
      <family val="2"/>
    </font>
    <font>
      <b/>
      <sz val="8"/>
      <color rgb="FF000000"/>
      <name val="Tahoma"/>
      <family val="2"/>
    </font>
    <font>
      <b/>
      <sz val="8"/>
      <name val="Tahoma"/>
      <family val="2"/>
    </font>
    <font>
      <b/>
      <sz val="9"/>
      <color theme="1"/>
      <name val="Calibri"/>
      <family val="2"/>
    </font>
    <font>
      <u/>
      <sz val="9"/>
      <color theme="10"/>
      <name val="Calibri"/>
      <family val="2"/>
    </font>
    <font>
      <i/>
      <sz val="8"/>
      <color theme="1"/>
      <name val="Tahoma"/>
      <family val="2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i/>
      <sz val="9"/>
      <color theme="1"/>
      <name val="Calibri"/>
      <family val="2"/>
    </font>
    <font>
      <i/>
      <sz val="8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91">
    <xf numFmtId="0" fontId="0" fillId="0" borderId="0" xfId="0"/>
    <xf numFmtId="0" fontId="2" fillId="0" borderId="0" xfId="0" applyFont="1" applyAlignment="1">
      <alignment horizontal="justify" vertical="center"/>
    </xf>
    <xf numFmtId="0" fontId="3" fillId="0" borderId="0" xfId="0" applyFont="1"/>
    <xf numFmtId="0" fontId="2" fillId="0" borderId="0" xfId="0" applyFont="1"/>
    <xf numFmtId="0" fontId="8" fillId="0" borderId="0" xfId="0" applyFont="1"/>
    <xf numFmtId="164" fontId="3" fillId="0" borderId="0" xfId="0" applyNumberFormat="1" applyFont="1"/>
    <xf numFmtId="41" fontId="3" fillId="0" borderId="0" xfId="0" applyNumberFormat="1" applyFont="1"/>
    <xf numFmtId="0" fontId="6" fillId="0" borderId="0" xfId="0" applyFont="1" applyAlignment="1">
      <alignment vertical="center"/>
    </xf>
    <xf numFmtId="164" fontId="6" fillId="0" borderId="0" xfId="1" applyNumberFormat="1" applyFont="1" applyAlignment="1">
      <alignment horizontal="right" vertical="center"/>
    </xf>
    <xf numFmtId="0" fontId="4" fillId="0" borderId="0" xfId="0" applyFont="1" applyAlignment="1">
      <alignment vertical="center"/>
    </xf>
    <xf numFmtId="164" fontId="5" fillId="0" borderId="0" xfId="1" applyNumberFormat="1" applyFont="1" applyAlignment="1">
      <alignment horizontal="right" vertical="center"/>
    </xf>
    <xf numFmtId="164" fontId="5" fillId="0" borderId="0" xfId="1" applyNumberFormat="1" applyFont="1" applyFill="1" applyAlignment="1">
      <alignment horizontal="right" vertical="center"/>
    </xf>
    <xf numFmtId="164" fontId="4" fillId="0" borderId="0" xfId="1" applyNumberFormat="1" applyFont="1" applyAlignment="1">
      <alignment horizontal="right" vertical="center"/>
    </xf>
    <xf numFmtId="164" fontId="4" fillId="0" borderId="0" xfId="1" applyNumberFormat="1" applyFont="1" applyFill="1" applyAlignment="1">
      <alignment horizontal="right" vertical="center"/>
    </xf>
    <xf numFmtId="164" fontId="3" fillId="0" borderId="0" xfId="1" applyNumberFormat="1" applyFont="1"/>
    <xf numFmtId="0" fontId="4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37" fontId="7" fillId="0" borderId="4" xfId="1" applyNumberFormat="1" applyFont="1" applyFill="1" applyBorder="1" applyAlignment="1">
      <alignment horizontal="right" vertical="center"/>
    </xf>
    <xf numFmtId="0" fontId="9" fillId="0" borderId="0" xfId="2"/>
    <xf numFmtId="0" fontId="10" fillId="0" borderId="0" xfId="0" applyFont="1" applyAlignment="1">
      <alignment horizontal="justify" vertical="center"/>
    </xf>
    <xf numFmtId="0" fontId="11" fillId="0" borderId="0" xfId="0" applyFont="1"/>
    <xf numFmtId="0" fontId="12" fillId="0" borderId="0" xfId="0" applyFont="1"/>
    <xf numFmtId="0" fontId="11" fillId="0" borderId="0" xfId="0" applyFont="1" applyAlignment="1">
      <alignment horizontal="justify" vertical="center"/>
    </xf>
    <xf numFmtId="37" fontId="12" fillId="0" borderId="0" xfId="0" applyNumberFormat="1" applyFont="1"/>
    <xf numFmtId="0" fontId="13" fillId="0" borderId="0" xfId="0" applyFont="1" applyAlignment="1">
      <alignment horizontal="justify" vertical="center"/>
    </xf>
    <xf numFmtId="43" fontId="12" fillId="0" borderId="0" xfId="0" applyNumberFormat="1" applyFont="1"/>
    <xf numFmtId="0" fontId="13" fillId="0" borderId="0" xfId="0" applyFont="1"/>
    <xf numFmtId="0" fontId="14" fillId="0" borderId="0" xfId="0" applyFont="1"/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164" fontId="7" fillId="0" borderId="7" xfId="1" applyNumberFormat="1" applyFont="1" applyBorder="1" applyAlignment="1">
      <alignment horizontal="right" vertical="center"/>
    </xf>
    <xf numFmtId="164" fontId="7" fillId="0" borderId="7" xfId="1" applyNumberFormat="1" applyFont="1" applyFill="1" applyBorder="1" applyAlignment="1">
      <alignment horizontal="right" vertical="center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37" fontId="3" fillId="0" borderId="0" xfId="0" applyNumberFormat="1" applyFont="1" applyAlignment="1">
      <alignment horizontal="right" vertical="center" wrapText="1"/>
    </xf>
    <xf numFmtId="0" fontId="4" fillId="0" borderId="0" xfId="0" applyFont="1" applyAlignment="1">
      <alignment horizontal="left" vertical="center" wrapText="1" indent="3"/>
    </xf>
    <xf numFmtId="0" fontId="4" fillId="0" borderId="0" xfId="0" applyFont="1" applyAlignment="1">
      <alignment vertical="center" wrapText="1"/>
    </xf>
    <xf numFmtId="37" fontId="2" fillId="0" borderId="3" xfId="0" applyNumberFormat="1" applyFont="1" applyBorder="1" applyAlignment="1">
      <alignment horizontal="right" vertical="center" wrapText="1"/>
    </xf>
    <xf numFmtId="0" fontId="3" fillId="0" borderId="0" xfId="0" applyFont="1" applyAlignment="1">
      <alignment wrapText="1"/>
    </xf>
    <xf numFmtId="37" fontId="3" fillId="0" borderId="0" xfId="0" applyNumberFormat="1" applyFont="1" applyAlignment="1">
      <alignment wrapText="1"/>
    </xf>
    <xf numFmtId="164" fontId="3" fillId="0" borderId="0" xfId="1" applyNumberFormat="1" applyFont="1" applyFill="1" applyAlignment="1">
      <alignment horizontal="right" vertical="center" wrapText="1"/>
    </xf>
    <xf numFmtId="0" fontId="4" fillId="0" borderId="0" xfId="0" applyFont="1" applyAlignment="1">
      <alignment horizontal="left" vertical="center" wrapText="1" indent="1"/>
    </xf>
    <xf numFmtId="0" fontId="6" fillId="0" borderId="0" xfId="0" applyFont="1" applyAlignment="1">
      <alignment horizontal="center" vertical="center" wrapText="1"/>
    </xf>
    <xf numFmtId="0" fontId="3" fillId="0" borderId="0" xfId="0" applyFont="1" applyAlignment="1">
      <alignment vertical="top" wrapText="1"/>
    </xf>
    <xf numFmtId="37" fontId="2" fillId="0" borderId="0" xfId="0" applyNumberFormat="1" applyFont="1" applyAlignment="1">
      <alignment horizontal="right" vertical="center" wrapText="1"/>
    </xf>
    <xf numFmtId="37" fontId="2" fillId="0" borderId="4" xfId="0" applyNumberFormat="1" applyFont="1" applyBorder="1" applyAlignment="1">
      <alignment horizontal="right" vertical="center" wrapText="1"/>
    </xf>
    <xf numFmtId="37" fontId="3" fillId="0" borderId="0" xfId="0" applyNumberFormat="1" applyFont="1"/>
    <xf numFmtId="0" fontId="3" fillId="0" borderId="0" xfId="0" applyFont="1" applyAlignment="1">
      <alignment horizontal="center" vertical="center"/>
    </xf>
    <xf numFmtId="165" fontId="2" fillId="0" borderId="0" xfId="1" applyNumberFormat="1" applyFont="1" applyFill="1"/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3" fontId="5" fillId="0" borderId="0" xfId="1" applyNumberFormat="1" applyFont="1" applyFill="1" applyAlignment="1">
      <alignment horizontal="right" vertical="center" wrapText="1"/>
    </xf>
    <xf numFmtId="164" fontId="5" fillId="0" borderId="0" xfId="1" applyNumberFormat="1" applyFont="1" applyFill="1" applyAlignment="1">
      <alignment horizontal="right" vertical="center" wrapText="1"/>
    </xf>
    <xf numFmtId="3" fontId="7" fillId="0" borderId="3" xfId="1" applyNumberFormat="1" applyFont="1" applyFill="1" applyBorder="1" applyAlignment="1">
      <alignment horizontal="right" vertical="center"/>
    </xf>
    <xf numFmtId="164" fontId="7" fillId="0" borderId="3" xfId="1" applyNumberFormat="1" applyFont="1" applyFill="1" applyBorder="1" applyAlignment="1">
      <alignment horizontal="right" vertical="center"/>
    </xf>
    <xf numFmtId="3" fontId="5" fillId="0" borderId="0" xfId="1" applyNumberFormat="1" applyFont="1" applyFill="1"/>
    <xf numFmtId="164" fontId="5" fillId="0" borderId="0" xfId="1" applyNumberFormat="1" applyFont="1" applyFill="1"/>
    <xf numFmtId="164" fontId="7" fillId="0" borderId="3" xfId="1" applyNumberFormat="1" applyFont="1" applyBorder="1" applyAlignment="1">
      <alignment horizontal="right" vertical="center"/>
    </xf>
    <xf numFmtId="37" fontId="5" fillId="0" borderId="0" xfId="1" applyNumberFormat="1" applyFont="1" applyFill="1"/>
    <xf numFmtId="3" fontId="7" fillId="0" borderId="4" xfId="1" applyNumberFormat="1" applyFont="1" applyFill="1" applyBorder="1" applyAlignment="1">
      <alignment horizontal="right" vertical="center"/>
    </xf>
    <xf numFmtId="164" fontId="7" fillId="0" borderId="4" xfId="1" applyNumberFormat="1" applyFont="1" applyBorder="1" applyAlignment="1">
      <alignment horizontal="right" vertical="center"/>
    </xf>
    <xf numFmtId="0" fontId="2" fillId="0" borderId="0" xfId="0" applyFont="1" applyAlignment="1">
      <alignment vertical="center" wrapText="1"/>
    </xf>
    <xf numFmtId="164" fontId="5" fillId="0" borderId="0" xfId="1" applyNumberFormat="1" applyFont="1"/>
    <xf numFmtId="0" fontId="4" fillId="0" borderId="0" xfId="0" applyFont="1" applyAlignment="1">
      <alignment horizontal="center" vertical="center"/>
    </xf>
    <xf numFmtId="3" fontId="7" fillId="0" borderId="0" xfId="1" applyNumberFormat="1" applyFont="1" applyFill="1" applyAlignment="1">
      <alignment horizontal="right" vertical="center"/>
    </xf>
    <xf numFmtId="164" fontId="7" fillId="0" borderId="0" xfId="1" applyNumberFormat="1" applyFont="1" applyAlignment="1">
      <alignment horizontal="right" vertical="center"/>
    </xf>
    <xf numFmtId="0" fontId="15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 vertical="center"/>
    </xf>
    <xf numFmtId="37" fontId="5" fillId="0" borderId="0" xfId="1" applyNumberFormat="1" applyFont="1" applyFill="1" applyAlignment="1">
      <alignment horizontal="right" vertical="center"/>
    </xf>
    <xf numFmtId="37" fontId="4" fillId="0" borderId="0" xfId="1" applyNumberFormat="1" applyFont="1" applyFill="1" applyAlignment="1">
      <alignment horizontal="right" vertical="center"/>
    </xf>
    <xf numFmtId="0" fontId="15" fillId="0" borderId="0" xfId="0" applyFont="1" applyAlignment="1">
      <alignment vertical="center"/>
    </xf>
    <xf numFmtId="37" fontId="3" fillId="0" borderId="0" xfId="1" applyNumberFormat="1" applyFont="1" applyFill="1"/>
    <xf numFmtId="37" fontId="3" fillId="0" borderId="0" xfId="1" applyNumberFormat="1" applyFont="1" applyFill="1" applyAlignment="1">
      <alignment horizontal="right" vertical="center"/>
    </xf>
    <xf numFmtId="0" fontId="6" fillId="0" borderId="3" xfId="0" applyFont="1" applyBorder="1" applyAlignment="1">
      <alignment vertical="center"/>
    </xf>
    <xf numFmtId="37" fontId="2" fillId="0" borderId="3" xfId="1" applyNumberFormat="1" applyFont="1" applyFill="1" applyBorder="1" applyAlignment="1">
      <alignment horizontal="right" vertical="center"/>
    </xf>
    <xf numFmtId="37" fontId="3" fillId="0" borderId="0" xfId="1" applyNumberFormat="1" applyFont="1" applyFill="1" applyBorder="1" applyAlignment="1">
      <alignment horizontal="right" vertical="center"/>
    </xf>
    <xf numFmtId="0" fontId="6" fillId="0" borderId="1" xfId="0" applyFont="1" applyBorder="1" applyAlignment="1">
      <alignment vertical="center"/>
    </xf>
    <xf numFmtId="37" fontId="2" fillId="0" borderId="1" xfId="1" applyNumberFormat="1" applyFont="1" applyFill="1" applyBorder="1" applyAlignment="1">
      <alignment horizontal="right" vertical="center"/>
    </xf>
    <xf numFmtId="37" fontId="2" fillId="0" borderId="0" xfId="1" applyNumberFormat="1" applyFont="1" applyFill="1" applyBorder="1" applyAlignment="1">
      <alignment horizontal="right" vertical="center"/>
    </xf>
    <xf numFmtId="37" fontId="3" fillId="0" borderId="6" xfId="1" applyNumberFormat="1" applyFont="1" applyFill="1" applyBorder="1" applyAlignment="1">
      <alignment horizontal="right" vertical="center"/>
    </xf>
    <xf numFmtId="37" fontId="2" fillId="0" borderId="0" xfId="1" applyNumberFormat="1" applyFont="1" applyFill="1" applyAlignment="1">
      <alignment horizontal="right" vertical="center"/>
    </xf>
    <xf numFmtId="164" fontId="7" fillId="0" borderId="4" xfId="1" applyNumberFormat="1" applyFont="1" applyFill="1" applyBorder="1" applyAlignment="1">
      <alignment horizontal="right" vertical="center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F8462-EADF-4612-BAFA-A57E45009837}">
  <dimension ref="B1:B12"/>
  <sheetViews>
    <sheetView tabSelected="1" workbookViewId="0">
      <selection activeCell="I15" sqref="I15"/>
    </sheetView>
  </sheetViews>
  <sheetFormatPr defaultColWidth="9.28515625" defaultRowHeight="12" x14ac:dyDescent="0.25"/>
  <cols>
    <col min="1" max="1" width="3.28515625" customWidth="1"/>
    <col min="2" max="10" width="9.28515625" customWidth="1"/>
  </cols>
  <sheetData>
    <row r="1" spans="2:2" x14ac:dyDescent="0.25">
      <c r="B1" s="4" t="s">
        <v>103</v>
      </c>
    </row>
    <row r="3" spans="2:2" x14ac:dyDescent="0.25">
      <c r="B3" t="s">
        <v>104</v>
      </c>
    </row>
    <row r="4" spans="2:2" x14ac:dyDescent="0.25">
      <c r="B4" t="s">
        <v>105</v>
      </c>
    </row>
    <row r="5" spans="2:2" x14ac:dyDescent="0.25">
      <c r="B5" t="s">
        <v>149</v>
      </c>
    </row>
    <row r="7" spans="2:2" x14ac:dyDescent="0.25">
      <c r="B7" s="18" t="s">
        <v>36</v>
      </c>
    </row>
    <row r="8" spans="2:2" x14ac:dyDescent="0.25">
      <c r="B8" s="18" t="s">
        <v>0</v>
      </c>
    </row>
    <row r="9" spans="2:2" x14ac:dyDescent="0.25">
      <c r="B9" s="18" t="s">
        <v>68</v>
      </c>
    </row>
    <row r="10" spans="2:2" x14ac:dyDescent="0.25">
      <c r="B10" s="18" t="s">
        <v>85</v>
      </c>
    </row>
    <row r="12" spans="2:2" x14ac:dyDescent="0.25">
      <c r="B12" t="s">
        <v>150</v>
      </c>
    </row>
  </sheetData>
  <hyperlinks>
    <hyperlink ref="B7" location="'Situatia rezultatului global'!A1" display="SITUATIA REZULTATULUI GLOBAL" xr:uid="{FFCE9EC3-4D9F-4E7F-9944-DC9427B2D95A}"/>
    <hyperlink ref="B8" location="'Situatie pozitiei financiare'!A1" display="SITUATIA POZITIEI FINANCIARE " xr:uid="{180144C3-234A-4BD3-847E-CB257F5032F6}"/>
    <hyperlink ref="B9" location="'Sit modif capitalurilor'!A1" display="SITUATIA MODIFICARII CAPITALURILOR PROPRII" xr:uid="{4CD59F33-4C6B-4A20-94A8-310A4E3DC637}"/>
    <hyperlink ref="B10" location="'Sit fluxurilor de trezorerie'!A1" display="SITUATIA FLUXURILOR DE TREZORERIE" xr:uid="{7BC8DAAF-EE4E-4EEC-8F25-64707430F4A1}"/>
  </hyperlinks>
  <pageMargins left="0.7" right="0.7" top="0.75" bottom="0.75" header="0.3" footer="0.3"/>
  <customProperties>
    <customPr name="EpmWorksheetKeyString_GUID" r:id="rId1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922F31-F7D9-40A3-9E48-4589E4F5DEC3}">
  <dimension ref="B1:F54"/>
  <sheetViews>
    <sheetView topLeftCell="A25" workbookViewId="0">
      <selection activeCell="L44" sqref="L44"/>
    </sheetView>
  </sheetViews>
  <sheetFormatPr defaultRowHeight="12" x14ac:dyDescent="0.25"/>
  <cols>
    <col min="2" max="2" width="67.42578125" customWidth="1"/>
    <col min="4" max="4" width="17.140625" customWidth="1"/>
    <col min="5" max="5" width="0.85546875" customWidth="1"/>
    <col min="6" max="6" width="13.140625" bestFit="1" customWidth="1"/>
  </cols>
  <sheetData>
    <row r="1" spans="2:6" x14ac:dyDescent="0.25">
      <c r="B1" s="20" t="s">
        <v>103</v>
      </c>
      <c r="C1" s="21"/>
      <c r="D1" s="21"/>
      <c r="E1" s="21"/>
    </row>
    <row r="2" spans="2:6" x14ac:dyDescent="0.25">
      <c r="B2" s="22" t="s">
        <v>36</v>
      </c>
      <c r="C2" s="22"/>
      <c r="D2" s="23"/>
      <c r="E2" s="23"/>
    </row>
    <row r="3" spans="2:6" x14ac:dyDescent="0.25">
      <c r="B3" s="24" t="s">
        <v>106</v>
      </c>
      <c r="C3" s="22"/>
      <c r="D3" s="21"/>
      <c r="E3" s="21"/>
    </row>
    <row r="4" spans="2:6" ht="12.6" thickBot="1" x14ac:dyDescent="0.3">
      <c r="B4" s="22"/>
      <c r="C4" s="22"/>
      <c r="D4" s="21"/>
      <c r="E4" s="21"/>
    </row>
    <row r="5" spans="2:6" x14ac:dyDescent="0.25">
      <c r="B5" s="34"/>
      <c r="C5" s="34"/>
      <c r="D5" s="35" t="s">
        <v>1</v>
      </c>
      <c r="E5" s="35"/>
      <c r="F5" s="35" t="s">
        <v>1</v>
      </c>
    </row>
    <row r="6" spans="2:6" ht="12.6" thickBot="1" x14ac:dyDescent="0.3">
      <c r="B6" s="36"/>
      <c r="C6" s="37"/>
      <c r="D6" s="37" t="s">
        <v>151</v>
      </c>
      <c r="E6" s="37"/>
      <c r="F6" s="37" t="s">
        <v>110</v>
      </c>
    </row>
    <row r="7" spans="2:6" ht="12.6" thickTop="1" x14ac:dyDescent="0.25">
      <c r="B7" s="2"/>
      <c r="C7" s="2"/>
      <c r="D7" s="2"/>
      <c r="E7" s="2"/>
      <c r="F7" s="2"/>
    </row>
    <row r="8" spans="2:6" x14ac:dyDescent="0.25">
      <c r="B8" s="38" t="s">
        <v>37</v>
      </c>
      <c r="C8" s="39"/>
      <c r="D8" s="40">
        <v>74674449</v>
      </c>
      <c r="E8" s="40"/>
      <c r="F8" s="40">
        <v>72563673</v>
      </c>
    </row>
    <row r="9" spans="2:6" x14ac:dyDescent="0.25">
      <c r="B9" s="41" t="s">
        <v>38</v>
      </c>
      <c r="C9" s="39"/>
      <c r="D9" s="40">
        <v>74196791</v>
      </c>
      <c r="E9" s="40"/>
      <c r="F9" s="40">
        <v>72067998</v>
      </c>
    </row>
    <row r="10" spans="2:6" x14ac:dyDescent="0.25">
      <c r="B10" s="41" t="s">
        <v>39</v>
      </c>
      <c r="C10" s="39"/>
      <c r="D10" s="40">
        <v>477658</v>
      </c>
      <c r="E10" s="40"/>
      <c r="F10" s="40">
        <v>495675</v>
      </c>
    </row>
    <row r="11" spans="2:6" x14ac:dyDescent="0.25">
      <c r="B11" s="42"/>
      <c r="C11" s="39"/>
      <c r="D11" s="40">
        <v>0</v>
      </c>
      <c r="E11" s="40"/>
      <c r="F11" s="40">
        <v>0</v>
      </c>
    </row>
    <row r="12" spans="2:6" ht="12.6" thickBot="1" x14ac:dyDescent="0.3">
      <c r="B12" s="42" t="s">
        <v>40</v>
      </c>
      <c r="C12" s="39"/>
      <c r="D12" s="40">
        <v>2349842</v>
      </c>
      <c r="E12" s="40"/>
      <c r="F12" s="40">
        <v>923838</v>
      </c>
    </row>
    <row r="13" spans="2:6" ht="12.6" thickBot="1" x14ac:dyDescent="0.3">
      <c r="B13" s="38" t="s">
        <v>41</v>
      </c>
      <c r="C13" s="38"/>
      <c r="D13" s="43">
        <v>77024291</v>
      </c>
      <c r="E13" s="43"/>
      <c r="F13" s="43">
        <v>73487511</v>
      </c>
    </row>
    <row r="14" spans="2:6" x14ac:dyDescent="0.25">
      <c r="B14" s="44"/>
      <c r="C14" s="44"/>
      <c r="D14" s="45"/>
      <c r="E14" s="45"/>
      <c r="F14" s="45"/>
    </row>
    <row r="15" spans="2:6" x14ac:dyDescent="0.25">
      <c r="B15" s="42" t="s">
        <v>42</v>
      </c>
      <c r="C15" s="42"/>
      <c r="D15" s="40">
        <v>-21349833</v>
      </c>
      <c r="E15" s="40"/>
      <c r="F15" s="40">
        <v>-19654780</v>
      </c>
    </row>
    <row r="16" spans="2:6" x14ac:dyDescent="0.25">
      <c r="B16" s="42" t="s">
        <v>43</v>
      </c>
      <c r="C16" s="42"/>
      <c r="D16" s="40">
        <v>-480638</v>
      </c>
      <c r="E16" s="40"/>
      <c r="F16" s="40">
        <v>-585961</v>
      </c>
    </row>
    <row r="17" spans="2:6" x14ac:dyDescent="0.25">
      <c r="B17" s="42" t="s">
        <v>44</v>
      </c>
      <c r="C17" s="42"/>
      <c r="D17" s="40">
        <v>-5542</v>
      </c>
      <c r="E17" s="40"/>
      <c r="F17" s="40">
        <v>-17280</v>
      </c>
    </row>
    <row r="18" spans="2:6" x14ac:dyDescent="0.25">
      <c r="B18" s="42" t="s">
        <v>111</v>
      </c>
      <c r="C18" s="39"/>
      <c r="D18" s="40">
        <v>-23634538</v>
      </c>
      <c r="E18" s="40"/>
      <c r="F18" s="40">
        <v>-21212561</v>
      </c>
    </row>
    <row r="19" spans="2:6" x14ac:dyDescent="0.25">
      <c r="B19" s="42" t="s">
        <v>45</v>
      </c>
      <c r="C19" s="42"/>
      <c r="D19" s="40">
        <v>-22325139</v>
      </c>
      <c r="E19" s="40"/>
      <c r="F19" s="40">
        <v>-20295367</v>
      </c>
    </row>
    <row r="20" spans="2:6" x14ac:dyDescent="0.25">
      <c r="B20" s="42" t="s">
        <v>46</v>
      </c>
      <c r="C20" s="42"/>
      <c r="D20" s="40">
        <v>-728693</v>
      </c>
      <c r="E20" s="40"/>
      <c r="F20" s="40">
        <v>-671446</v>
      </c>
    </row>
    <row r="21" spans="2:6" x14ac:dyDescent="0.25">
      <c r="B21" s="42" t="s">
        <v>47</v>
      </c>
      <c r="C21" s="39"/>
      <c r="D21" s="46">
        <v>-4297366</v>
      </c>
      <c r="E21" s="46"/>
      <c r="F21" s="46">
        <v>-5921961</v>
      </c>
    </row>
    <row r="22" spans="2:6" x14ac:dyDescent="0.25">
      <c r="B22" s="42" t="s">
        <v>48</v>
      </c>
      <c r="C22" s="42"/>
      <c r="D22" s="46">
        <v>-4806037</v>
      </c>
      <c r="E22" s="46"/>
      <c r="F22" s="46">
        <v>-5921961</v>
      </c>
    </row>
    <row r="23" spans="2:6" x14ac:dyDescent="0.25">
      <c r="B23" s="42" t="s">
        <v>49</v>
      </c>
      <c r="C23" s="42"/>
      <c r="D23" s="46">
        <v>508671</v>
      </c>
      <c r="E23" s="46"/>
      <c r="F23" s="46">
        <v>0</v>
      </c>
    </row>
    <row r="24" spans="2:6" x14ac:dyDescent="0.25">
      <c r="B24" s="42" t="s">
        <v>112</v>
      </c>
      <c r="C24" s="42"/>
      <c r="D24" s="40">
        <v>-45090</v>
      </c>
      <c r="E24" s="40"/>
      <c r="F24" s="40">
        <v>65803</v>
      </c>
    </row>
    <row r="25" spans="2:6" x14ac:dyDescent="0.25">
      <c r="B25" s="42" t="s">
        <v>113</v>
      </c>
      <c r="C25" s="42"/>
      <c r="D25" s="40">
        <v>-6596</v>
      </c>
      <c r="E25" s="40"/>
      <c r="F25" s="40">
        <v>-113053</v>
      </c>
    </row>
    <row r="26" spans="2:6" x14ac:dyDescent="0.25">
      <c r="B26" s="42" t="s">
        <v>50</v>
      </c>
      <c r="C26" s="39"/>
      <c r="D26" s="40">
        <v>-17571637</v>
      </c>
      <c r="E26" s="40"/>
      <c r="F26" s="40">
        <v>-14296892</v>
      </c>
    </row>
    <row r="27" spans="2:6" x14ac:dyDescent="0.25">
      <c r="B27" s="42" t="s">
        <v>51</v>
      </c>
      <c r="C27" s="42"/>
      <c r="D27" s="40">
        <v>-763325</v>
      </c>
      <c r="E27" s="40"/>
      <c r="F27" s="40">
        <v>-702188</v>
      </c>
    </row>
    <row r="28" spans="2:6" ht="12.6" thickBot="1" x14ac:dyDescent="0.3">
      <c r="B28" s="42" t="s">
        <v>52</v>
      </c>
      <c r="C28" s="39"/>
      <c r="D28" s="40">
        <v>-261161</v>
      </c>
      <c r="E28" s="40"/>
      <c r="F28" s="40">
        <v>-243960</v>
      </c>
    </row>
    <row r="29" spans="2:6" ht="12.6" thickBot="1" x14ac:dyDescent="0.3">
      <c r="B29" s="38" t="s">
        <v>53</v>
      </c>
      <c r="C29" s="38"/>
      <c r="D29" s="43">
        <v>-68415726</v>
      </c>
      <c r="E29" s="43"/>
      <c r="F29" s="43">
        <v>-62682833</v>
      </c>
    </row>
    <row r="30" spans="2:6" ht="12.6" thickBot="1" x14ac:dyDescent="0.3">
      <c r="B30" s="44"/>
      <c r="C30" s="44"/>
      <c r="D30" s="45"/>
      <c r="E30" s="45"/>
      <c r="F30" s="45"/>
    </row>
    <row r="31" spans="2:6" ht="12.6" thickBot="1" x14ac:dyDescent="0.3">
      <c r="B31" s="38" t="s">
        <v>114</v>
      </c>
      <c r="C31" s="38"/>
      <c r="D31" s="43">
        <v>8608565</v>
      </c>
      <c r="E31" s="43"/>
      <c r="F31" s="43">
        <v>10804678</v>
      </c>
    </row>
    <row r="32" spans="2:6" x14ac:dyDescent="0.25">
      <c r="B32" s="44"/>
      <c r="C32" s="44"/>
      <c r="D32" s="45"/>
      <c r="E32" s="45"/>
      <c r="F32" s="45"/>
    </row>
    <row r="33" spans="2:6" x14ac:dyDescent="0.25">
      <c r="B33" s="42" t="s">
        <v>54</v>
      </c>
      <c r="C33" s="42"/>
      <c r="D33" s="40">
        <v>3760374</v>
      </c>
      <c r="E33" s="40"/>
      <c r="F33" s="40">
        <v>3839711</v>
      </c>
    </row>
    <row r="34" spans="2:6" x14ac:dyDescent="0.25">
      <c r="B34" s="47" t="s">
        <v>55</v>
      </c>
      <c r="C34" s="47"/>
      <c r="D34" s="40">
        <v>3746786</v>
      </c>
      <c r="E34" s="40"/>
      <c r="F34" s="40">
        <v>3825036</v>
      </c>
    </row>
    <row r="35" spans="2:6" ht="12.6" thickBot="1" x14ac:dyDescent="0.3">
      <c r="B35" s="42" t="s">
        <v>56</v>
      </c>
      <c r="C35" s="42"/>
      <c r="D35" s="40">
        <v>29419</v>
      </c>
      <c r="E35" s="40"/>
      <c r="F35" s="40">
        <v>42505</v>
      </c>
    </row>
    <row r="36" spans="2:6" ht="12.6" thickBot="1" x14ac:dyDescent="0.3">
      <c r="B36" s="38" t="s">
        <v>57</v>
      </c>
      <c r="C36" s="48"/>
      <c r="D36" s="43">
        <v>3789793</v>
      </c>
      <c r="E36" s="43"/>
      <c r="F36" s="43">
        <v>3882216</v>
      </c>
    </row>
    <row r="37" spans="2:6" x14ac:dyDescent="0.25">
      <c r="B37" s="44"/>
      <c r="C37" s="44"/>
      <c r="D37" s="45"/>
      <c r="E37" s="45"/>
      <c r="F37" s="45"/>
    </row>
    <row r="38" spans="2:6" ht="12.6" thickBot="1" x14ac:dyDescent="0.3">
      <c r="B38" s="42" t="s">
        <v>58</v>
      </c>
      <c r="C38" s="42"/>
      <c r="D38" s="46">
        <v>-621633</v>
      </c>
      <c r="E38" s="40"/>
      <c r="F38" s="46">
        <v>-832047</v>
      </c>
    </row>
    <row r="39" spans="2:6" ht="12.6" thickBot="1" x14ac:dyDescent="0.3">
      <c r="B39" s="38" t="s">
        <v>59</v>
      </c>
      <c r="C39" s="48"/>
      <c r="D39" s="43">
        <v>-621633</v>
      </c>
      <c r="E39" s="43"/>
      <c r="F39" s="43">
        <v>-832047</v>
      </c>
    </row>
    <row r="40" spans="2:6" ht="12.6" thickBot="1" x14ac:dyDescent="0.3">
      <c r="B40" s="49"/>
      <c r="C40" s="49"/>
      <c r="D40" s="45"/>
      <c r="E40" s="45"/>
      <c r="F40" s="45"/>
    </row>
    <row r="41" spans="2:6" ht="12.6" thickBot="1" x14ac:dyDescent="0.3">
      <c r="B41" s="38" t="s">
        <v>60</v>
      </c>
      <c r="C41" s="38"/>
      <c r="D41" s="43">
        <v>3168160</v>
      </c>
      <c r="E41" s="43"/>
      <c r="F41" s="43">
        <v>3050169</v>
      </c>
    </row>
    <row r="42" spans="2:6" ht="12.6" thickBot="1" x14ac:dyDescent="0.3">
      <c r="B42" s="38"/>
      <c r="C42" s="38"/>
      <c r="D42" s="50"/>
      <c r="E42" s="50"/>
      <c r="F42" s="50"/>
    </row>
    <row r="43" spans="2:6" ht="12.6" thickBot="1" x14ac:dyDescent="0.3">
      <c r="B43" s="38" t="s">
        <v>61</v>
      </c>
      <c r="C43" s="38"/>
      <c r="D43" s="43">
        <v>11776725</v>
      </c>
      <c r="E43" s="43"/>
      <c r="F43" s="43">
        <v>13854847</v>
      </c>
    </row>
    <row r="44" spans="2:6" ht="12.6" thickBot="1" x14ac:dyDescent="0.3">
      <c r="B44" s="42" t="s">
        <v>62</v>
      </c>
      <c r="C44" s="39"/>
      <c r="D44" s="40">
        <v>-1495146</v>
      </c>
      <c r="E44" s="40"/>
      <c r="F44" s="40">
        <v>-2086984</v>
      </c>
    </row>
    <row r="45" spans="2:6" ht="12.6" thickBot="1" x14ac:dyDescent="0.3">
      <c r="B45" s="38" t="s">
        <v>63</v>
      </c>
      <c r="C45" s="38"/>
      <c r="D45" s="51">
        <v>10281579</v>
      </c>
      <c r="E45" s="51"/>
      <c r="F45" s="51">
        <v>11767863</v>
      </c>
    </row>
    <row r="46" spans="2:6" ht="12.6" thickTop="1" x14ac:dyDescent="0.25">
      <c r="B46" s="2"/>
      <c r="C46" s="2"/>
      <c r="D46" s="52"/>
      <c r="E46" s="52"/>
      <c r="F46" s="52"/>
    </row>
    <row r="47" spans="2:6" x14ac:dyDescent="0.25">
      <c r="B47" s="3" t="s">
        <v>64</v>
      </c>
      <c r="C47" s="53"/>
      <c r="D47" s="54">
        <v>3.6958717916366061E-2</v>
      </c>
      <c r="E47" s="54"/>
      <c r="F47" s="54">
        <v>4.2301394474082363E-2</v>
      </c>
    </row>
    <row r="48" spans="2:6" x14ac:dyDescent="0.25">
      <c r="B48" s="2"/>
      <c r="C48" s="2"/>
      <c r="D48" s="2"/>
      <c r="E48" s="2"/>
      <c r="F48" s="2"/>
    </row>
    <row r="49" spans="2:6" ht="12.6" thickBot="1" x14ac:dyDescent="0.3">
      <c r="B49" s="2"/>
      <c r="C49" s="2"/>
      <c r="D49" s="2"/>
      <c r="E49" s="2"/>
      <c r="F49" s="2"/>
    </row>
    <row r="50" spans="2:6" ht="12.6" thickBot="1" x14ac:dyDescent="0.3">
      <c r="B50" s="38" t="s">
        <v>115</v>
      </c>
      <c r="C50" s="38"/>
      <c r="D50" s="43">
        <v>9174580.2831765506</v>
      </c>
      <c r="E50" s="43"/>
      <c r="F50" s="43">
        <v>-1213037.4795405897</v>
      </c>
    </row>
    <row r="51" spans="2:6" x14ac:dyDescent="0.25">
      <c r="B51" s="42" t="s">
        <v>65</v>
      </c>
      <c r="C51" s="42"/>
      <c r="D51" s="40">
        <v>-160484.84</v>
      </c>
      <c r="E51" s="40"/>
      <c r="F51" s="40">
        <v>-173571.72</v>
      </c>
    </row>
    <row r="52" spans="2:6" ht="21" thickBot="1" x14ac:dyDescent="0.3">
      <c r="B52" s="42" t="s">
        <v>66</v>
      </c>
      <c r="C52" s="42"/>
      <c r="D52" s="40">
        <v>9335065.1231765505</v>
      </c>
      <c r="E52" s="40"/>
      <c r="F52" s="46">
        <v>-1039465.7595405898</v>
      </c>
    </row>
    <row r="53" spans="2:6" ht="12.6" thickBot="1" x14ac:dyDescent="0.3">
      <c r="B53" s="38" t="s">
        <v>67</v>
      </c>
      <c r="C53" s="38"/>
      <c r="D53" s="51">
        <v>19456159.283176549</v>
      </c>
      <c r="E53" s="51"/>
      <c r="F53" s="51">
        <v>10554825.52045941</v>
      </c>
    </row>
    <row r="54" spans="2:6" ht="12.6" thickTop="1" x14ac:dyDescent="0.25"/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3A3DE6-6856-4751-811F-8372829995D6}">
  <dimension ref="B1:E53"/>
  <sheetViews>
    <sheetView topLeftCell="A24" workbookViewId="0">
      <selection activeCell="D6" sqref="D6:E52"/>
    </sheetView>
  </sheetViews>
  <sheetFormatPr defaultRowHeight="12" x14ac:dyDescent="0.25"/>
  <cols>
    <col min="2" max="2" width="47.140625" bestFit="1" customWidth="1"/>
    <col min="4" max="4" width="19.140625" customWidth="1"/>
    <col min="5" max="5" width="19.42578125" customWidth="1"/>
  </cols>
  <sheetData>
    <row r="1" spans="2:5" x14ac:dyDescent="0.25">
      <c r="B1" s="20" t="s">
        <v>103</v>
      </c>
      <c r="C1" s="21"/>
      <c r="D1" s="21"/>
      <c r="E1" s="21"/>
    </row>
    <row r="2" spans="2:5" x14ac:dyDescent="0.25">
      <c r="B2" s="22" t="s">
        <v>0</v>
      </c>
      <c r="C2" s="21"/>
      <c r="D2" s="25"/>
      <c r="E2" s="25"/>
    </row>
    <row r="3" spans="2:5" x14ac:dyDescent="0.25">
      <c r="B3" s="26" t="s">
        <v>106</v>
      </c>
      <c r="C3" s="21"/>
      <c r="D3" s="21"/>
      <c r="E3" s="21"/>
    </row>
    <row r="4" spans="2:5" ht="12.6" thickBot="1" x14ac:dyDescent="0.3">
      <c r="B4" s="22"/>
      <c r="C4" s="21"/>
      <c r="D4" s="21"/>
      <c r="E4" s="21"/>
    </row>
    <row r="5" spans="2:5" x14ac:dyDescent="0.25">
      <c r="B5" s="34"/>
      <c r="C5" s="55"/>
      <c r="D5" s="56" t="s">
        <v>1</v>
      </c>
      <c r="E5" s="35" t="s">
        <v>1</v>
      </c>
    </row>
    <row r="6" spans="2:5" ht="12.6" thickBot="1" x14ac:dyDescent="0.3">
      <c r="B6" s="57"/>
      <c r="C6" s="58"/>
      <c r="D6" s="59" t="s">
        <v>151</v>
      </c>
      <c r="E6" s="59" t="s">
        <v>110</v>
      </c>
    </row>
    <row r="7" spans="2:5" x14ac:dyDescent="0.25">
      <c r="B7" s="38" t="s">
        <v>2</v>
      </c>
      <c r="C7" s="42"/>
      <c r="D7" s="2"/>
      <c r="E7" s="2"/>
    </row>
    <row r="8" spans="2:5" x14ac:dyDescent="0.25">
      <c r="B8" s="38" t="s">
        <v>3</v>
      </c>
      <c r="C8" s="42"/>
      <c r="D8" s="2"/>
      <c r="E8" s="2"/>
    </row>
    <row r="9" spans="2:5" x14ac:dyDescent="0.25">
      <c r="B9" s="42" t="s">
        <v>4</v>
      </c>
      <c r="C9" s="39"/>
      <c r="D9" s="60">
        <v>22505869</v>
      </c>
      <c r="E9" s="61">
        <v>21371048</v>
      </c>
    </row>
    <row r="10" spans="2:5" x14ac:dyDescent="0.25">
      <c r="B10" s="42" t="s">
        <v>5</v>
      </c>
      <c r="C10" s="39"/>
      <c r="D10" s="60">
        <v>10143052</v>
      </c>
      <c r="E10" s="61">
        <v>11746246</v>
      </c>
    </row>
    <row r="11" spans="2:5" x14ac:dyDescent="0.25">
      <c r="B11" s="42" t="s">
        <v>6</v>
      </c>
      <c r="C11" s="39"/>
      <c r="D11" s="60">
        <v>395594</v>
      </c>
      <c r="E11" s="61">
        <v>414197</v>
      </c>
    </row>
    <row r="12" spans="2:5" x14ac:dyDescent="0.25">
      <c r="B12" s="42" t="s">
        <v>7</v>
      </c>
      <c r="C12" s="39"/>
      <c r="D12" s="60">
        <v>20725</v>
      </c>
      <c r="E12" s="61">
        <v>59652</v>
      </c>
    </row>
    <row r="13" spans="2:5" x14ac:dyDescent="0.25">
      <c r="B13" s="42" t="s">
        <v>8</v>
      </c>
      <c r="C13" s="39"/>
      <c r="D13" s="60">
        <v>20079665</v>
      </c>
      <c r="E13" s="61">
        <v>8966492</v>
      </c>
    </row>
    <row r="14" spans="2:5" ht="12.6" thickBot="1" x14ac:dyDescent="0.3">
      <c r="B14" s="42" t="s">
        <v>9</v>
      </c>
      <c r="C14" s="39"/>
      <c r="D14" s="60">
        <v>10851052</v>
      </c>
      <c r="E14" s="61">
        <v>6580872</v>
      </c>
    </row>
    <row r="15" spans="2:5" ht="12.6" thickBot="1" x14ac:dyDescent="0.3">
      <c r="B15" s="38" t="s">
        <v>116</v>
      </c>
      <c r="C15" s="48"/>
      <c r="D15" s="62">
        <v>63995957</v>
      </c>
      <c r="E15" s="63">
        <v>49138507</v>
      </c>
    </row>
    <row r="16" spans="2:5" x14ac:dyDescent="0.25">
      <c r="B16" s="44"/>
      <c r="C16" s="39"/>
      <c r="D16" s="64"/>
      <c r="E16" s="65"/>
    </row>
    <row r="17" spans="2:5" x14ac:dyDescent="0.25">
      <c r="B17" s="38" t="s">
        <v>10</v>
      </c>
      <c r="C17" s="39"/>
      <c r="D17" s="64"/>
      <c r="E17" s="65"/>
    </row>
    <row r="18" spans="2:5" x14ac:dyDescent="0.25">
      <c r="B18" s="42" t="s">
        <v>11</v>
      </c>
      <c r="C18" s="39"/>
      <c r="D18" s="60">
        <v>5479481</v>
      </c>
      <c r="E18" s="61">
        <v>5442042</v>
      </c>
    </row>
    <row r="19" spans="2:5" x14ac:dyDescent="0.25">
      <c r="B19" s="42" t="s">
        <v>12</v>
      </c>
      <c r="C19" s="39"/>
      <c r="D19" s="60">
        <v>13031556</v>
      </c>
      <c r="E19" s="61">
        <v>18263004</v>
      </c>
    </row>
    <row r="20" spans="2:5" x14ac:dyDescent="0.25">
      <c r="B20" s="42" t="s">
        <v>13</v>
      </c>
      <c r="C20" s="39"/>
      <c r="D20" s="60">
        <v>47109341</v>
      </c>
      <c r="E20" s="61">
        <v>50730823</v>
      </c>
    </row>
    <row r="21" spans="2:5" x14ac:dyDescent="0.25">
      <c r="B21" s="42" t="s">
        <v>117</v>
      </c>
      <c r="C21" s="39"/>
      <c r="D21" s="60">
        <v>1018381</v>
      </c>
      <c r="E21" s="61">
        <v>1053746</v>
      </c>
    </row>
    <row r="22" spans="2:5" x14ac:dyDescent="0.25">
      <c r="B22" s="42" t="s">
        <v>14</v>
      </c>
      <c r="C22" s="39"/>
      <c r="D22" s="60">
        <v>1203143</v>
      </c>
      <c r="E22" s="61">
        <v>121112</v>
      </c>
    </row>
    <row r="23" spans="2:5" ht="12.6" thickBot="1" x14ac:dyDescent="0.3">
      <c r="B23" s="42" t="s">
        <v>15</v>
      </c>
      <c r="C23" s="39"/>
      <c r="D23" s="60">
        <v>298005</v>
      </c>
      <c r="E23" s="61">
        <v>648543</v>
      </c>
    </row>
    <row r="24" spans="2:5" ht="12.6" thickBot="1" x14ac:dyDescent="0.3">
      <c r="B24" s="38" t="s">
        <v>16</v>
      </c>
      <c r="C24" s="48"/>
      <c r="D24" s="62">
        <v>68139907</v>
      </c>
      <c r="E24" s="66">
        <v>76259270</v>
      </c>
    </row>
    <row r="25" spans="2:5" ht="12.6" thickBot="1" x14ac:dyDescent="0.3">
      <c r="B25" s="44"/>
      <c r="C25" s="39"/>
      <c r="D25" s="64"/>
      <c r="E25" s="67"/>
    </row>
    <row r="26" spans="2:5" ht="12.6" thickBot="1" x14ac:dyDescent="0.3">
      <c r="B26" s="38" t="s">
        <v>17</v>
      </c>
      <c r="C26" s="48"/>
      <c r="D26" s="68">
        <v>132135864</v>
      </c>
      <c r="E26" s="69">
        <v>125397777</v>
      </c>
    </row>
    <row r="27" spans="2:5" ht="12.6" thickTop="1" x14ac:dyDescent="0.25">
      <c r="B27" s="70" t="s">
        <v>118</v>
      </c>
      <c r="C27" s="39"/>
      <c r="D27" s="64"/>
      <c r="E27" s="71"/>
    </row>
    <row r="28" spans="2:5" x14ac:dyDescent="0.25">
      <c r="B28" s="38" t="s">
        <v>18</v>
      </c>
      <c r="C28" s="39"/>
      <c r="D28" s="64"/>
      <c r="E28" s="71"/>
    </row>
    <row r="29" spans="2:5" x14ac:dyDescent="0.25">
      <c r="B29" s="42" t="s">
        <v>119</v>
      </c>
      <c r="C29" s="39"/>
      <c r="D29" s="60">
        <v>28557446</v>
      </c>
      <c r="E29" s="61">
        <v>28557446</v>
      </c>
    </row>
    <row r="30" spans="2:5" x14ac:dyDescent="0.25">
      <c r="B30" s="42" t="s">
        <v>120</v>
      </c>
      <c r="C30" s="39"/>
      <c r="D30" s="60">
        <v>27819090</v>
      </c>
      <c r="E30" s="61">
        <v>27819090</v>
      </c>
    </row>
    <row r="31" spans="2:5" x14ac:dyDescent="0.25">
      <c r="B31" s="42" t="s">
        <v>121</v>
      </c>
      <c r="C31" s="39"/>
      <c r="D31" s="60">
        <v>738356</v>
      </c>
      <c r="E31" s="61">
        <v>738356</v>
      </c>
    </row>
    <row r="32" spans="2:5" x14ac:dyDescent="0.25">
      <c r="B32" s="42" t="s">
        <v>19</v>
      </c>
      <c r="C32" s="39"/>
      <c r="D32" s="60">
        <v>5563818</v>
      </c>
      <c r="E32" s="61">
        <v>5563818</v>
      </c>
    </row>
    <row r="33" spans="2:5" x14ac:dyDescent="0.25">
      <c r="B33" s="42" t="s">
        <v>20</v>
      </c>
      <c r="C33" s="39"/>
      <c r="D33" s="60">
        <v>33793707.803635962</v>
      </c>
      <c r="E33" s="61">
        <v>24619127.52045941</v>
      </c>
    </row>
    <row r="34" spans="2:5" x14ac:dyDescent="0.25">
      <c r="B34" s="42" t="s">
        <v>21</v>
      </c>
      <c r="C34" s="39"/>
      <c r="D34" s="60">
        <v>12854944.196364038</v>
      </c>
      <c r="E34" s="61">
        <v>12854944.47954059</v>
      </c>
    </row>
    <row r="35" spans="2:5" x14ac:dyDescent="0.25">
      <c r="B35" s="42" t="s">
        <v>22</v>
      </c>
      <c r="C35" s="39"/>
      <c r="D35" s="60">
        <v>18041378</v>
      </c>
      <c r="E35" s="61">
        <v>18041378</v>
      </c>
    </row>
    <row r="36" spans="2:5" ht="12.6" thickBot="1" x14ac:dyDescent="0.3">
      <c r="B36" s="42" t="s">
        <v>23</v>
      </c>
      <c r="C36" s="39"/>
      <c r="D36" s="60">
        <v>10281578.773407349</v>
      </c>
      <c r="E36" s="61">
        <v>11767862.581507443</v>
      </c>
    </row>
    <row r="37" spans="2:5" ht="12.6" thickBot="1" x14ac:dyDescent="0.3">
      <c r="B37" s="38" t="s">
        <v>24</v>
      </c>
      <c r="C37" s="48"/>
      <c r="D37" s="62">
        <v>109092872.77340735</v>
      </c>
      <c r="E37" s="63">
        <v>101404576.58150744</v>
      </c>
    </row>
    <row r="38" spans="2:5" x14ac:dyDescent="0.25">
      <c r="B38" s="44"/>
      <c r="C38" s="39"/>
      <c r="D38" s="64"/>
      <c r="E38" s="65"/>
    </row>
    <row r="39" spans="2:5" x14ac:dyDescent="0.25">
      <c r="B39" s="38" t="s">
        <v>25</v>
      </c>
      <c r="C39" s="39"/>
      <c r="D39" s="64"/>
      <c r="E39" s="65"/>
    </row>
    <row r="40" spans="2:5" x14ac:dyDescent="0.25">
      <c r="B40" s="42" t="s">
        <v>122</v>
      </c>
      <c r="C40" s="39"/>
      <c r="D40" s="60">
        <v>1249466</v>
      </c>
      <c r="E40" s="61">
        <v>1175961</v>
      </c>
    </row>
    <row r="41" spans="2:5" x14ac:dyDescent="0.25">
      <c r="B41" s="42" t="s">
        <v>26</v>
      </c>
      <c r="C41" s="39"/>
      <c r="D41" s="60">
        <v>2599476</v>
      </c>
      <c r="E41" s="61">
        <v>844685</v>
      </c>
    </row>
    <row r="42" spans="2:5" x14ac:dyDescent="0.25">
      <c r="B42" s="42" t="s">
        <v>27</v>
      </c>
      <c r="C42" s="39"/>
      <c r="D42" s="60">
        <v>3603822</v>
      </c>
      <c r="E42" s="61">
        <v>6172638</v>
      </c>
    </row>
    <row r="43" spans="2:5" ht="12.6" thickBot="1" x14ac:dyDescent="0.3">
      <c r="B43" s="42" t="s">
        <v>28</v>
      </c>
      <c r="C43" s="39"/>
      <c r="D43" s="60">
        <v>73635</v>
      </c>
      <c r="E43" s="61">
        <v>77748</v>
      </c>
    </row>
    <row r="44" spans="2:5" ht="12.6" thickBot="1" x14ac:dyDescent="0.3">
      <c r="B44" s="38" t="s">
        <v>29</v>
      </c>
      <c r="C44" s="48"/>
      <c r="D44" s="62">
        <v>7526399</v>
      </c>
      <c r="E44" s="63">
        <v>8271032</v>
      </c>
    </row>
    <row r="45" spans="2:5" x14ac:dyDescent="0.25">
      <c r="B45" s="44"/>
      <c r="C45" s="39"/>
      <c r="D45" s="64"/>
      <c r="E45" s="71"/>
    </row>
    <row r="46" spans="2:5" x14ac:dyDescent="0.25">
      <c r="B46" s="38" t="s">
        <v>30</v>
      </c>
      <c r="C46" s="39"/>
      <c r="D46" s="64"/>
      <c r="E46" s="71"/>
    </row>
    <row r="47" spans="2:5" x14ac:dyDescent="0.25">
      <c r="B47" s="42" t="s">
        <v>31</v>
      </c>
      <c r="C47" s="72"/>
      <c r="D47" s="60">
        <v>12073500</v>
      </c>
      <c r="E47" s="61">
        <v>12669755</v>
      </c>
    </row>
    <row r="48" spans="2:5" x14ac:dyDescent="0.25">
      <c r="B48" s="42" t="s">
        <v>32</v>
      </c>
      <c r="C48" s="39"/>
      <c r="D48" s="60">
        <v>874108</v>
      </c>
      <c r="E48" s="61">
        <v>419415</v>
      </c>
    </row>
    <row r="49" spans="2:5" ht="12.6" thickBot="1" x14ac:dyDescent="0.3">
      <c r="B49" s="42" t="s">
        <v>27</v>
      </c>
      <c r="C49" s="39"/>
      <c r="D49" s="60">
        <v>2568984</v>
      </c>
      <c r="E49" s="61">
        <v>2632998</v>
      </c>
    </row>
    <row r="50" spans="2:5" ht="12.6" thickBot="1" x14ac:dyDescent="0.3">
      <c r="B50" s="38" t="s">
        <v>33</v>
      </c>
      <c r="C50" s="48"/>
      <c r="D50" s="62">
        <v>15516592</v>
      </c>
      <c r="E50" s="66">
        <v>15722168</v>
      </c>
    </row>
    <row r="51" spans="2:5" ht="12.6" thickBot="1" x14ac:dyDescent="0.3">
      <c r="B51" s="38" t="s">
        <v>34</v>
      </c>
      <c r="C51" s="39"/>
      <c r="D51" s="73">
        <v>23042991</v>
      </c>
      <c r="E51" s="74">
        <v>23993200</v>
      </c>
    </row>
    <row r="52" spans="2:5" ht="12.6" thickBot="1" x14ac:dyDescent="0.3">
      <c r="B52" s="38" t="s">
        <v>35</v>
      </c>
      <c r="C52" s="48"/>
      <c r="D52" s="68">
        <v>132135863.77340735</v>
      </c>
      <c r="E52" s="69">
        <v>125397776.58150744</v>
      </c>
    </row>
    <row r="53" spans="2:5" ht="12.6" thickTop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E65D26-E1F6-4123-899F-A162A3C18905}">
  <dimension ref="B2:I38"/>
  <sheetViews>
    <sheetView topLeftCell="A7" workbookViewId="0">
      <selection activeCell="C28" sqref="C28:I37"/>
    </sheetView>
  </sheetViews>
  <sheetFormatPr defaultRowHeight="12" x14ac:dyDescent="0.25"/>
  <cols>
    <col min="1" max="1" width="5" customWidth="1"/>
    <col min="2" max="2" width="75.7109375" customWidth="1"/>
    <col min="3" max="9" width="18.7109375" customWidth="1"/>
  </cols>
  <sheetData>
    <row r="2" spans="2:9" x14ac:dyDescent="0.25">
      <c r="B2" s="20" t="s">
        <v>103</v>
      </c>
    </row>
    <row r="3" spans="2:9" x14ac:dyDescent="0.25">
      <c r="B3" s="3" t="s">
        <v>68</v>
      </c>
    </row>
    <row r="4" spans="2:9" x14ac:dyDescent="0.25">
      <c r="B4" s="27" t="s">
        <v>106</v>
      </c>
    </row>
    <row r="5" spans="2:9" x14ac:dyDescent="0.25">
      <c r="C5" s="2"/>
      <c r="D5" s="2"/>
      <c r="E5" s="2"/>
      <c r="F5" s="5"/>
      <c r="G5" s="2"/>
      <c r="H5" s="2"/>
      <c r="I5" s="2"/>
    </row>
    <row r="6" spans="2:9" x14ac:dyDescent="0.25">
      <c r="C6" s="2"/>
      <c r="D6" s="2"/>
      <c r="E6" s="2"/>
      <c r="F6" s="5"/>
      <c r="G6" s="6"/>
      <c r="H6" s="2"/>
      <c r="I6" s="2"/>
    </row>
    <row r="7" spans="2:9" ht="12.6" thickBot="1" x14ac:dyDescent="0.3">
      <c r="B7" s="3" t="s">
        <v>145</v>
      </c>
      <c r="C7" s="2"/>
      <c r="D7" s="2"/>
      <c r="E7" s="2"/>
      <c r="F7" s="2"/>
      <c r="G7" s="2"/>
      <c r="H7" s="2"/>
      <c r="I7" s="2"/>
    </row>
    <row r="8" spans="2:9" x14ac:dyDescent="0.25">
      <c r="B8" s="2"/>
      <c r="C8" s="28" t="s">
        <v>69</v>
      </c>
      <c r="D8" s="28" t="s">
        <v>70</v>
      </c>
      <c r="E8" s="28" t="s">
        <v>71</v>
      </c>
      <c r="F8" s="28" t="s">
        <v>72</v>
      </c>
      <c r="G8" s="28" t="s">
        <v>107</v>
      </c>
      <c r="H8" s="28" t="s">
        <v>72</v>
      </c>
      <c r="I8" s="28" t="s">
        <v>73</v>
      </c>
    </row>
    <row r="9" spans="2:9" ht="12.6" thickBot="1" x14ac:dyDescent="0.3">
      <c r="B9" s="2"/>
      <c r="C9" s="29" t="s">
        <v>74</v>
      </c>
      <c r="D9" s="29" t="s">
        <v>75</v>
      </c>
      <c r="E9" s="29" t="s">
        <v>76</v>
      </c>
      <c r="F9" s="29" t="s">
        <v>77</v>
      </c>
      <c r="G9" s="29" t="s">
        <v>80</v>
      </c>
      <c r="H9" s="29" t="s">
        <v>78</v>
      </c>
      <c r="I9" s="29" t="s">
        <v>79</v>
      </c>
    </row>
    <row r="10" spans="2:9" x14ac:dyDescent="0.25">
      <c r="B10" s="7" t="s">
        <v>146</v>
      </c>
      <c r="C10" s="8">
        <v>28557446</v>
      </c>
      <c r="D10" s="8">
        <v>5563818</v>
      </c>
      <c r="E10" s="8">
        <v>25832165.098388478</v>
      </c>
      <c r="F10" s="8">
        <v>12854944.189999998</v>
      </c>
      <c r="G10" s="8">
        <v>18041378</v>
      </c>
      <c r="H10" s="8">
        <v>2449517</v>
      </c>
      <c r="I10" s="8">
        <v>93299267.599999994</v>
      </c>
    </row>
    <row r="11" spans="2:9" x14ac:dyDescent="0.25">
      <c r="B11" s="7" t="s">
        <v>83</v>
      </c>
      <c r="C11" s="30"/>
      <c r="D11" s="30"/>
      <c r="E11" s="31">
        <v>0</v>
      </c>
      <c r="F11" s="31"/>
      <c r="G11" s="31"/>
      <c r="H11" s="31">
        <v>11767863</v>
      </c>
      <c r="I11" s="31">
        <v>11767863</v>
      </c>
    </row>
    <row r="12" spans="2:9" x14ac:dyDescent="0.25">
      <c r="B12" s="16" t="s">
        <v>108</v>
      </c>
      <c r="C12" s="30">
        <v>0</v>
      </c>
      <c r="D12" s="30">
        <v>0</v>
      </c>
      <c r="E12" s="30">
        <v>-1213037.4795405895</v>
      </c>
      <c r="F12" s="30">
        <v>0</v>
      </c>
      <c r="G12" s="30">
        <v>0</v>
      </c>
      <c r="H12" s="30">
        <v>0</v>
      </c>
      <c r="I12" s="31">
        <v>-1213037.4795405895</v>
      </c>
    </row>
    <row r="13" spans="2:9" ht="20.399999999999999" x14ac:dyDescent="0.25">
      <c r="B13" s="15" t="s">
        <v>66</v>
      </c>
      <c r="C13" s="10"/>
      <c r="D13" s="10"/>
      <c r="E13" s="11">
        <v>-1039465.7595405895</v>
      </c>
      <c r="F13" s="10"/>
      <c r="G13" s="11"/>
      <c r="H13" s="11"/>
      <c r="I13" s="11">
        <v>-1039465.7595405895</v>
      </c>
    </row>
    <row r="14" spans="2:9" x14ac:dyDescent="0.25">
      <c r="B14" s="15" t="s">
        <v>84</v>
      </c>
      <c r="C14" s="10"/>
      <c r="D14" s="10"/>
      <c r="E14" s="11">
        <v>-173571.72</v>
      </c>
      <c r="F14" s="10"/>
      <c r="G14" s="10"/>
      <c r="H14" s="10"/>
      <c r="I14" s="10">
        <v>-173571.72</v>
      </c>
    </row>
    <row r="15" spans="2:9" x14ac:dyDescent="0.25">
      <c r="B15" s="16" t="s">
        <v>144</v>
      </c>
      <c r="C15" s="30"/>
      <c r="D15" s="30"/>
      <c r="E15" s="30">
        <v>-1213037.4795405895</v>
      </c>
      <c r="F15" s="30"/>
      <c r="G15" s="30"/>
      <c r="H15" s="30"/>
      <c r="I15" s="31">
        <v>-2449516.5299999998</v>
      </c>
    </row>
    <row r="16" spans="2:9" x14ac:dyDescent="0.25">
      <c r="B16" s="9" t="s">
        <v>81</v>
      </c>
      <c r="C16" s="12"/>
      <c r="D16" s="12"/>
      <c r="E16" s="12"/>
      <c r="F16" s="12">
        <v>2449517</v>
      </c>
      <c r="G16" s="13"/>
      <c r="H16" s="13">
        <v>-2449517</v>
      </c>
      <c r="I16" s="11">
        <v>0</v>
      </c>
    </row>
    <row r="17" spans="2:9" x14ac:dyDescent="0.25">
      <c r="B17" s="9" t="s">
        <v>82</v>
      </c>
      <c r="C17" s="10"/>
      <c r="D17" s="10"/>
      <c r="E17" s="10"/>
      <c r="F17" s="14">
        <v>-2449516.5299999998</v>
      </c>
      <c r="G17" s="11"/>
      <c r="H17" s="11"/>
      <c r="I17" s="11">
        <v>-2449516.5299999998</v>
      </c>
    </row>
    <row r="18" spans="2:9" ht="12.6" thickBot="1" x14ac:dyDescent="0.3">
      <c r="B18" s="9" t="s">
        <v>109</v>
      </c>
      <c r="C18" s="10"/>
      <c r="D18" s="10"/>
      <c r="E18" s="10"/>
      <c r="F18" s="14"/>
      <c r="G18" s="11"/>
      <c r="H18" s="11"/>
      <c r="I18" s="11">
        <v>0</v>
      </c>
    </row>
    <row r="19" spans="2:9" ht="12.6" thickBot="1" x14ac:dyDescent="0.3">
      <c r="B19" s="7" t="s">
        <v>147</v>
      </c>
      <c r="C19" s="17">
        <v>28557446</v>
      </c>
      <c r="D19" s="17">
        <v>5563818</v>
      </c>
      <c r="E19" s="17">
        <v>24619127.618847888</v>
      </c>
      <c r="F19" s="17">
        <v>12854944.659999998</v>
      </c>
      <c r="G19" s="17">
        <v>18041378</v>
      </c>
      <c r="H19" s="17">
        <v>11767863</v>
      </c>
      <c r="I19" s="17">
        <v>101404576.59045941</v>
      </c>
    </row>
    <row r="20" spans="2:9" ht="12.6" thickTop="1" x14ac:dyDescent="0.25">
      <c r="B20" s="2"/>
      <c r="C20" s="2"/>
      <c r="D20" s="2"/>
      <c r="E20" s="2"/>
      <c r="F20" s="2"/>
      <c r="G20" s="2"/>
      <c r="H20" s="2"/>
      <c r="I20" s="2"/>
    </row>
    <row r="21" spans="2:9" x14ac:dyDescent="0.25">
      <c r="B21" s="2"/>
      <c r="C21" s="2"/>
      <c r="D21" s="2"/>
      <c r="E21" s="2"/>
      <c r="F21" s="2"/>
      <c r="G21" s="2"/>
      <c r="H21" s="2"/>
      <c r="I21" s="2"/>
    </row>
    <row r="22" spans="2:9" x14ac:dyDescent="0.25">
      <c r="B22" s="2"/>
      <c r="C22" s="2"/>
      <c r="D22" s="2"/>
      <c r="E22" s="2"/>
      <c r="F22" s="2"/>
      <c r="G22" s="2"/>
      <c r="H22" s="2"/>
      <c r="I22" s="2"/>
    </row>
    <row r="23" spans="2:9" x14ac:dyDescent="0.25">
      <c r="B23" s="3"/>
      <c r="C23" s="2"/>
      <c r="D23" s="2"/>
      <c r="E23" s="2"/>
      <c r="F23" s="2"/>
      <c r="G23" s="2"/>
      <c r="H23" s="2"/>
      <c r="I23" s="2"/>
    </row>
    <row r="24" spans="2:9" x14ac:dyDescent="0.25">
      <c r="C24" s="2"/>
      <c r="D24" s="2"/>
      <c r="E24" s="2"/>
      <c r="F24" s="2"/>
      <c r="G24" s="2"/>
      <c r="H24" s="2"/>
      <c r="I24" s="2"/>
    </row>
    <row r="25" spans="2:9" ht="12.6" thickBot="1" x14ac:dyDescent="0.3">
      <c r="B25" s="3" t="s">
        <v>152</v>
      </c>
      <c r="C25" s="2"/>
      <c r="D25" s="2"/>
      <c r="E25" s="2"/>
      <c r="F25" s="2"/>
      <c r="G25" s="2"/>
      <c r="H25" s="2"/>
      <c r="I25" s="2"/>
    </row>
    <row r="26" spans="2:9" x14ac:dyDescent="0.25">
      <c r="B26" s="2"/>
      <c r="C26" s="28" t="s">
        <v>69</v>
      </c>
      <c r="D26" s="28" t="s">
        <v>70</v>
      </c>
      <c r="E26" s="28" t="s">
        <v>71</v>
      </c>
      <c r="F26" s="28" t="s">
        <v>72</v>
      </c>
      <c r="G26" s="28" t="s">
        <v>107</v>
      </c>
      <c r="H26" s="28" t="s">
        <v>72</v>
      </c>
      <c r="I26" s="28" t="s">
        <v>73</v>
      </c>
    </row>
    <row r="27" spans="2:9" ht="12.6" thickBot="1" x14ac:dyDescent="0.3">
      <c r="B27" s="2"/>
      <c r="C27" s="29" t="s">
        <v>74</v>
      </c>
      <c r="D27" s="29" t="s">
        <v>75</v>
      </c>
      <c r="E27" s="29" t="s">
        <v>76</v>
      </c>
      <c r="F27" s="29" t="s">
        <v>77</v>
      </c>
      <c r="G27" s="29" t="s">
        <v>80</v>
      </c>
      <c r="H27" s="29" t="s">
        <v>78</v>
      </c>
      <c r="I27" s="29" t="s">
        <v>79</v>
      </c>
    </row>
    <row r="28" spans="2:9" x14ac:dyDescent="0.25">
      <c r="B28" s="7" t="s">
        <v>153</v>
      </c>
      <c r="C28" s="8">
        <v>28557446</v>
      </c>
      <c r="D28" s="8">
        <v>5563818</v>
      </c>
      <c r="E28" s="8">
        <v>24619127.618847888</v>
      </c>
      <c r="F28" s="8">
        <v>12854944.189999998</v>
      </c>
      <c r="G28" s="8">
        <v>18041378</v>
      </c>
      <c r="H28" s="8">
        <v>11767862.699999999</v>
      </c>
      <c r="I28" s="8">
        <v>101404576.59045941</v>
      </c>
    </row>
    <row r="29" spans="2:9" x14ac:dyDescent="0.25">
      <c r="B29" s="7" t="s">
        <v>83</v>
      </c>
      <c r="C29" s="30"/>
      <c r="D29" s="30"/>
      <c r="E29" s="31">
        <f>-F29</f>
        <v>0</v>
      </c>
      <c r="F29" s="31"/>
      <c r="G29" s="31"/>
      <c r="H29" s="31">
        <v>10281579</v>
      </c>
      <c r="I29" s="31">
        <f t="shared" ref="I29" si="0">SUM(C29:H29)</f>
        <v>10281579</v>
      </c>
    </row>
    <row r="30" spans="2:9" x14ac:dyDescent="0.25">
      <c r="B30" s="16" t="s">
        <v>108</v>
      </c>
      <c r="C30" s="30">
        <f t="shared" ref="C30:I30" si="1">SUM(C31:C32)</f>
        <v>0</v>
      </c>
      <c r="D30" s="30">
        <f t="shared" si="1"/>
        <v>0</v>
      </c>
      <c r="E30" s="30">
        <v>9174580.2831765506</v>
      </c>
      <c r="F30" s="30">
        <f t="shared" si="1"/>
        <v>0</v>
      </c>
      <c r="G30" s="30">
        <f t="shared" si="1"/>
        <v>0</v>
      </c>
      <c r="H30" s="30">
        <f t="shared" si="1"/>
        <v>0</v>
      </c>
      <c r="I30" s="31">
        <f t="shared" si="1"/>
        <v>9174580.2831765506</v>
      </c>
    </row>
    <row r="31" spans="2:9" ht="20.399999999999999" x14ac:dyDescent="0.25">
      <c r="B31" s="15" t="s">
        <v>66</v>
      </c>
      <c r="C31" s="10"/>
      <c r="D31" s="10"/>
      <c r="E31" s="11">
        <v>9335065.1231765505</v>
      </c>
      <c r="F31" s="10"/>
      <c r="G31" s="11"/>
      <c r="H31" s="11"/>
      <c r="I31" s="11">
        <f>SUM(C31:H31)</f>
        <v>9335065.1231765505</v>
      </c>
    </row>
    <row r="32" spans="2:9" x14ac:dyDescent="0.25">
      <c r="B32" s="15" t="s">
        <v>84</v>
      </c>
      <c r="C32" s="10"/>
      <c r="D32" s="10"/>
      <c r="E32" s="11">
        <v>-160484.84</v>
      </c>
      <c r="F32" s="10"/>
      <c r="G32" s="10"/>
      <c r="H32" s="10"/>
      <c r="I32" s="10">
        <f>SUM(C32:H32)</f>
        <v>-160484.84</v>
      </c>
    </row>
    <row r="33" spans="2:9" x14ac:dyDescent="0.25">
      <c r="B33" s="16" t="s">
        <v>144</v>
      </c>
      <c r="C33" s="30"/>
      <c r="D33" s="30"/>
      <c r="E33" s="30">
        <f>E30</f>
        <v>9174580.2831765506</v>
      </c>
      <c r="F33" s="30"/>
      <c r="G33" s="30"/>
      <c r="H33" s="30"/>
      <c r="I33" s="31">
        <f>I30</f>
        <v>9174580.2831765506</v>
      </c>
    </row>
    <row r="34" spans="2:9" x14ac:dyDescent="0.25">
      <c r="B34" s="9" t="s">
        <v>81</v>
      </c>
      <c r="C34" s="12"/>
      <c r="D34" s="12"/>
      <c r="E34" s="12"/>
      <c r="F34" s="12">
        <v>11767862.699999999</v>
      </c>
      <c r="G34" s="13"/>
      <c r="H34" s="13">
        <f>-F34</f>
        <v>-11767862.699999999</v>
      </c>
      <c r="I34" s="11">
        <f>SUM(C34:H34)</f>
        <v>0</v>
      </c>
    </row>
    <row r="35" spans="2:9" x14ac:dyDescent="0.25">
      <c r="B35" s="9" t="s">
        <v>82</v>
      </c>
      <c r="C35" s="10"/>
      <c r="D35" s="10"/>
      <c r="E35" s="10"/>
      <c r="F35" s="14">
        <v>-11767862.58</v>
      </c>
      <c r="G35" s="11"/>
      <c r="H35" s="11"/>
      <c r="I35" s="11">
        <f>SUM(C35:H35)</f>
        <v>-11767862.58</v>
      </c>
    </row>
    <row r="36" spans="2:9" ht="12.6" thickBot="1" x14ac:dyDescent="0.3">
      <c r="B36" s="9" t="s">
        <v>109</v>
      </c>
      <c r="C36" s="10"/>
      <c r="D36" s="10"/>
      <c r="E36" s="10"/>
      <c r="F36" s="14"/>
      <c r="G36" s="11"/>
      <c r="H36" s="11"/>
      <c r="I36" s="11">
        <f>SUM(C36:H36)</f>
        <v>0</v>
      </c>
    </row>
    <row r="37" spans="2:9" ht="12.6" thickBot="1" x14ac:dyDescent="0.3">
      <c r="B37" s="7" t="s">
        <v>154</v>
      </c>
      <c r="C37" s="17">
        <f>SUM(C28:C30)</f>
        <v>28557446</v>
      </c>
      <c r="D37" s="17">
        <f>SUM(D28:D30)</f>
        <v>5563818</v>
      </c>
      <c r="E37" s="17">
        <f>SUM(E28:E30,E34:E36)</f>
        <v>33793707.90202444</v>
      </c>
      <c r="F37" s="17">
        <f>SUM(F28:F30,F34:F36)</f>
        <v>12854944.309999997</v>
      </c>
      <c r="G37" s="17">
        <f t="shared" ref="G37" si="2">SUM(G28:G30,G34:G36)</f>
        <v>18041378</v>
      </c>
      <c r="H37" s="17">
        <f t="shared" ref="H37" si="3">SUM(H28:H30,H34:H36)</f>
        <v>10281579</v>
      </c>
      <c r="I37" s="90">
        <f t="shared" ref="I37" si="4">SUM(I28:I30,I34:I36)</f>
        <v>109092873.29363596</v>
      </c>
    </row>
    <row r="38" spans="2:9" ht="12.6" thickTop="1" x14ac:dyDescent="0.25"/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C52CAE-4E98-4E6D-AEFC-A0F30108A078}">
  <dimension ref="B2:D49"/>
  <sheetViews>
    <sheetView topLeftCell="A21" workbookViewId="0">
      <selection activeCell="I38" sqref="I38"/>
    </sheetView>
  </sheetViews>
  <sheetFormatPr defaultRowHeight="12" x14ac:dyDescent="0.25"/>
  <cols>
    <col min="2" max="2" width="67" bestFit="1" customWidth="1"/>
    <col min="3" max="3" width="32.140625" customWidth="1"/>
    <col min="4" max="4" width="31.140625" customWidth="1"/>
  </cols>
  <sheetData>
    <row r="2" spans="2:4" x14ac:dyDescent="0.25">
      <c r="B2" s="20" t="s">
        <v>103</v>
      </c>
    </row>
    <row r="3" spans="2:4" x14ac:dyDescent="0.25">
      <c r="B3" s="1" t="s">
        <v>85</v>
      </c>
      <c r="C3" s="2"/>
      <c r="D3" s="2"/>
    </row>
    <row r="4" spans="2:4" x14ac:dyDescent="0.25">
      <c r="B4" s="19" t="s">
        <v>106</v>
      </c>
      <c r="C4" s="2"/>
      <c r="D4" s="2"/>
    </row>
    <row r="5" spans="2:4" x14ac:dyDescent="0.25">
      <c r="B5" s="1"/>
      <c r="C5" s="2"/>
      <c r="D5" s="2"/>
    </row>
    <row r="6" spans="2:4" x14ac:dyDescent="0.25">
      <c r="B6" s="1"/>
      <c r="C6" s="2"/>
      <c r="D6" s="2"/>
    </row>
    <row r="7" spans="2:4" x14ac:dyDescent="0.25">
      <c r="B7" s="7" t="s">
        <v>86</v>
      </c>
      <c r="C7" s="3"/>
      <c r="D7" s="3"/>
    </row>
    <row r="8" spans="2:4" ht="12.6" thickBot="1" x14ac:dyDescent="0.3">
      <c r="B8" s="7"/>
      <c r="C8" s="3"/>
      <c r="D8" s="3"/>
    </row>
    <row r="9" spans="2:4" ht="12.6" thickBot="1" x14ac:dyDescent="0.3">
      <c r="B9" s="32"/>
      <c r="C9" s="33" t="s">
        <v>151</v>
      </c>
      <c r="D9" s="33" t="s">
        <v>110</v>
      </c>
    </row>
    <row r="10" spans="2:4" x14ac:dyDescent="0.25">
      <c r="B10" s="75" t="s">
        <v>123</v>
      </c>
      <c r="C10" s="76"/>
      <c r="D10" s="76"/>
    </row>
    <row r="11" spans="2:4" x14ac:dyDescent="0.25">
      <c r="B11" s="9" t="s">
        <v>87</v>
      </c>
      <c r="C11" s="77">
        <v>11776725</v>
      </c>
      <c r="D11" s="78">
        <v>13854847</v>
      </c>
    </row>
    <row r="12" spans="2:4" x14ac:dyDescent="0.25">
      <c r="B12" s="79" t="s">
        <v>88</v>
      </c>
      <c r="C12" s="80"/>
      <c r="D12" s="80"/>
    </row>
    <row r="13" spans="2:4" x14ac:dyDescent="0.25">
      <c r="B13" s="9" t="s">
        <v>89</v>
      </c>
      <c r="C13" s="81">
        <v>3170500.4600000009</v>
      </c>
      <c r="D13" s="78">
        <v>4222744.2299999995</v>
      </c>
    </row>
    <row r="14" spans="2:4" x14ac:dyDescent="0.25">
      <c r="B14" s="9" t="s">
        <v>90</v>
      </c>
      <c r="C14" s="81">
        <v>1596609.2899999998</v>
      </c>
      <c r="D14" s="78">
        <v>1660944.0599999998</v>
      </c>
    </row>
    <row r="15" spans="2:4" x14ac:dyDescent="0.25">
      <c r="B15" s="9" t="s">
        <v>91</v>
      </c>
      <c r="C15" s="81">
        <v>38926.79</v>
      </c>
      <c r="D15" s="78">
        <v>38272.78</v>
      </c>
    </row>
    <row r="16" spans="2:4" x14ac:dyDescent="0.25">
      <c r="B16" s="9" t="s">
        <v>155</v>
      </c>
      <c r="C16" s="81">
        <v>-508670.7</v>
      </c>
      <c r="D16" s="78">
        <v>0</v>
      </c>
    </row>
    <row r="17" spans="2:4" x14ac:dyDescent="0.25">
      <c r="B17" s="9" t="s">
        <v>124</v>
      </c>
      <c r="C17" s="81">
        <v>-143268</v>
      </c>
      <c r="D17" s="78">
        <v>-63389</v>
      </c>
    </row>
    <row r="18" spans="2:4" x14ac:dyDescent="0.25">
      <c r="B18" s="9" t="s">
        <v>92</v>
      </c>
      <c r="C18" s="81">
        <v>45089.78</v>
      </c>
      <c r="D18" s="78">
        <v>-65802.61</v>
      </c>
    </row>
    <row r="19" spans="2:4" x14ac:dyDescent="0.25">
      <c r="B19" s="9" t="s">
        <v>93</v>
      </c>
      <c r="C19" s="81">
        <v>6596.44</v>
      </c>
      <c r="D19" s="78">
        <v>113477.13000000003</v>
      </c>
    </row>
    <row r="20" spans="2:4" x14ac:dyDescent="0.25">
      <c r="B20" s="9" t="s">
        <v>94</v>
      </c>
      <c r="C20" s="81">
        <v>0</v>
      </c>
      <c r="D20" s="78">
        <v>27337</v>
      </c>
    </row>
    <row r="21" spans="2:4" x14ac:dyDescent="0.25">
      <c r="B21" s="9" t="s">
        <v>125</v>
      </c>
      <c r="C21" s="81">
        <v>-2129874.86</v>
      </c>
      <c r="D21" s="78">
        <v>-787548.73</v>
      </c>
    </row>
    <row r="22" spans="2:4" x14ac:dyDescent="0.25">
      <c r="B22" s="9" t="s">
        <v>95</v>
      </c>
      <c r="C22" s="81">
        <v>-3760373.8</v>
      </c>
      <c r="D22" s="78">
        <v>-3839711.48</v>
      </c>
    </row>
    <row r="23" spans="2:4" x14ac:dyDescent="0.25">
      <c r="B23" s="9" t="s">
        <v>126</v>
      </c>
      <c r="C23" s="81">
        <v>554056.82000000007</v>
      </c>
      <c r="D23" s="78">
        <v>700439.4</v>
      </c>
    </row>
    <row r="24" spans="2:4" x14ac:dyDescent="0.25">
      <c r="B24" s="9" t="s">
        <v>127</v>
      </c>
      <c r="C24" s="77">
        <v>-59065.309999999983</v>
      </c>
      <c r="D24" s="78">
        <v>-135461.11000000007</v>
      </c>
    </row>
    <row r="25" spans="2:4" ht="12.6" thickBot="1" x14ac:dyDescent="0.3">
      <c r="B25" s="9" t="s">
        <v>128</v>
      </c>
      <c r="C25" s="77">
        <v>24846.709999999995</v>
      </c>
      <c r="D25" s="78">
        <v>66487.759999999995</v>
      </c>
    </row>
    <row r="26" spans="2:4" ht="12.6" thickBot="1" x14ac:dyDescent="0.3">
      <c r="B26" s="82" t="s">
        <v>96</v>
      </c>
      <c r="C26" s="83">
        <v>10612098.619999999</v>
      </c>
      <c r="D26" s="83">
        <v>15792636.43</v>
      </c>
    </row>
    <row r="27" spans="2:4" x14ac:dyDescent="0.25">
      <c r="B27" s="9" t="s">
        <v>148</v>
      </c>
      <c r="C27" s="84">
        <v>-5352211</v>
      </c>
      <c r="D27" s="84">
        <v>-2758389</v>
      </c>
    </row>
    <row r="28" spans="2:4" x14ac:dyDescent="0.25">
      <c r="B28" s="9" t="s">
        <v>129</v>
      </c>
      <c r="C28" s="77">
        <v>5259839.3099999996</v>
      </c>
      <c r="D28" s="78">
        <v>-1411259.08</v>
      </c>
    </row>
    <row r="29" spans="2:4" x14ac:dyDescent="0.25">
      <c r="B29" s="9" t="s">
        <v>97</v>
      </c>
      <c r="C29" s="77">
        <v>-82528.78</v>
      </c>
      <c r="D29" s="78">
        <v>575233.61</v>
      </c>
    </row>
    <row r="30" spans="2:4" x14ac:dyDescent="0.25">
      <c r="B30" s="9" t="s">
        <v>130</v>
      </c>
      <c r="C30" s="77">
        <v>899014.72000000079</v>
      </c>
      <c r="D30" s="78">
        <v>-1909792.8299999998</v>
      </c>
    </row>
    <row r="31" spans="2:4" x14ac:dyDescent="0.25">
      <c r="B31" s="9" t="s">
        <v>98</v>
      </c>
      <c r="C31" s="77">
        <v>-1085905</v>
      </c>
      <c r="D31" s="78">
        <v>-2034869</v>
      </c>
    </row>
    <row r="32" spans="2:4" ht="12.6" thickBot="1" x14ac:dyDescent="0.3">
      <c r="B32" s="9" t="s">
        <v>131</v>
      </c>
      <c r="C32" s="77">
        <v>-475418.7</v>
      </c>
      <c r="D32" s="77">
        <v>-611509.4</v>
      </c>
    </row>
    <row r="33" spans="2:4" ht="12.6" thickBot="1" x14ac:dyDescent="0.3">
      <c r="B33" s="82" t="s">
        <v>132</v>
      </c>
      <c r="C33" s="83">
        <v>9774889.1700000018</v>
      </c>
      <c r="D33" s="83">
        <v>7642052.7299999986</v>
      </c>
    </row>
    <row r="34" spans="2:4" x14ac:dyDescent="0.25">
      <c r="B34" s="79" t="s">
        <v>133</v>
      </c>
      <c r="C34" s="77"/>
      <c r="D34" s="52"/>
    </row>
    <row r="35" spans="2:4" x14ac:dyDescent="0.25">
      <c r="B35" s="9" t="s">
        <v>99</v>
      </c>
      <c r="C35" s="81">
        <v>-3789333.75</v>
      </c>
      <c r="D35" s="81">
        <v>-929941.17999999993</v>
      </c>
    </row>
    <row r="36" spans="2:4" x14ac:dyDescent="0.25">
      <c r="B36" s="9" t="s">
        <v>134</v>
      </c>
      <c r="C36" s="77">
        <v>70351.360000000001</v>
      </c>
      <c r="D36" s="78">
        <v>149613.79999999999</v>
      </c>
    </row>
    <row r="37" spans="2:4" x14ac:dyDescent="0.25">
      <c r="B37" s="9" t="s">
        <v>135</v>
      </c>
      <c r="C37" s="81">
        <v>3570481.38</v>
      </c>
      <c r="D37" s="81">
        <v>-4528493.5199999996</v>
      </c>
    </row>
    <row r="38" spans="2:4" ht="12.6" thickBot="1" x14ac:dyDescent="0.3">
      <c r="B38" s="9" t="s">
        <v>100</v>
      </c>
      <c r="C38" s="78">
        <v>3811374.42</v>
      </c>
      <c r="D38" s="78">
        <v>3754423</v>
      </c>
    </row>
    <row r="39" spans="2:4" ht="12.6" thickBot="1" x14ac:dyDescent="0.3">
      <c r="B39" s="82" t="s">
        <v>136</v>
      </c>
      <c r="C39" s="83">
        <v>3662873.4099999997</v>
      </c>
      <c r="D39" s="83">
        <v>-1554397.8999999994</v>
      </c>
    </row>
    <row r="40" spans="2:4" x14ac:dyDescent="0.25">
      <c r="B40" s="79" t="s">
        <v>137</v>
      </c>
      <c r="C40" s="80"/>
      <c r="D40" s="80"/>
    </row>
    <row r="41" spans="2:4" x14ac:dyDescent="0.25">
      <c r="B41" s="9" t="s">
        <v>101</v>
      </c>
      <c r="C41" s="81">
        <v>-2653609.8699999996</v>
      </c>
      <c r="D41" s="81">
        <v>-2628979.2600000002</v>
      </c>
    </row>
    <row r="42" spans="2:4" x14ac:dyDescent="0.25">
      <c r="B42" s="9" t="s">
        <v>138</v>
      </c>
      <c r="C42" s="81">
        <v>0</v>
      </c>
      <c r="D42" s="81">
        <v>100</v>
      </c>
    </row>
    <row r="43" spans="2:4" ht="12.6" thickBot="1" x14ac:dyDescent="0.3">
      <c r="B43" s="9" t="s">
        <v>139</v>
      </c>
      <c r="C43" s="81">
        <v>-11134689.060000001</v>
      </c>
      <c r="D43" s="78">
        <v>-3301947.77</v>
      </c>
    </row>
    <row r="44" spans="2:4" x14ac:dyDescent="0.25">
      <c r="B44" s="85" t="s">
        <v>140</v>
      </c>
      <c r="C44" s="86">
        <v>-13788298.93</v>
      </c>
      <c r="D44" s="86">
        <v>-5930827.0300000003</v>
      </c>
    </row>
    <row r="45" spans="2:4" x14ac:dyDescent="0.25">
      <c r="B45" s="7"/>
      <c r="C45" s="87"/>
      <c r="D45" s="87"/>
    </row>
    <row r="46" spans="2:4" x14ac:dyDescent="0.25">
      <c r="B46" s="9" t="s">
        <v>141</v>
      </c>
      <c r="C46" s="81">
        <v>-350989.42128999776</v>
      </c>
      <c r="D46" s="81">
        <v>157076.37175999887</v>
      </c>
    </row>
    <row r="47" spans="2:4" x14ac:dyDescent="0.25">
      <c r="B47" s="9" t="s">
        <v>102</v>
      </c>
      <c r="C47" s="81">
        <v>452.07128999999986</v>
      </c>
      <c r="D47" s="81">
        <v>-250.57176000000072</v>
      </c>
    </row>
    <row r="48" spans="2:4" x14ac:dyDescent="0.25">
      <c r="B48" s="9" t="s">
        <v>142</v>
      </c>
      <c r="C48" s="88">
        <v>648543</v>
      </c>
      <c r="D48" s="88">
        <v>491717</v>
      </c>
    </row>
    <row r="49" spans="2:4" x14ac:dyDescent="0.25">
      <c r="B49" s="7" t="s">
        <v>143</v>
      </c>
      <c r="C49" s="89">
        <v>298004.65000000224</v>
      </c>
      <c r="D49" s="89">
        <v>648542.79999999888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Index</vt:lpstr>
      <vt:lpstr>Situatia rezultatului global</vt:lpstr>
      <vt:lpstr>Situatie pozitiei financiare</vt:lpstr>
      <vt:lpstr>Sit modif capitalurilor</vt:lpstr>
      <vt:lpstr>Sit fluxurilor de trezorerie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Moise, Luiza</dc:creator>
  <cp:lastModifiedBy>Moise, Luiza</cp:lastModifiedBy>
  <dcterms:created xsi:type="dcterms:W3CDTF">2022-02-25T13:17:23Z</dcterms:created>
  <dcterms:modified xsi:type="dcterms:W3CDTF">2025-02-24T15:26:32Z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6b4508-cb92-454e-94db-b11b960bbce6_Enabled">
    <vt:lpwstr>true</vt:lpwstr>
  </property>
  <property fmtid="{D5CDD505-2E9C-101B-9397-08002B2CF9AE}" pid="3" name="MSIP_Label_eb6b4508-cb92-454e-94db-b11b960bbce6_SetDate">
    <vt:lpwstr>2025-02-24T14:32:47Z</vt:lpwstr>
  </property>
  <property fmtid="{D5CDD505-2E9C-101B-9397-08002B2CF9AE}" pid="4" name="MSIP_Label_eb6b4508-cb92-454e-94db-b11b960bbce6_Method">
    <vt:lpwstr>Standard</vt:lpwstr>
  </property>
  <property fmtid="{D5CDD505-2E9C-101B-9397-08002B2CF9AE}" pid="5" name="MSIP_Label_eb6b4508-cb92-454e-94db-b11b960bbce6_Name">
    <vt:lpwstr>defa4170-0d19-0005-0004-bc88714345d2</vt:lpwstr>
  </property>
  <property fmtid="{D5CDD505-2E9C-101B-9397-08002B2CF9AE}" pid="6" name="MSIP_Label_eb6b4508-cb92-454e-94db-b11b960bbce6_SiteId">
    <vt:lpwstr>6746c0ef-2e94-4efe-92c6-7b03929a4d0e</vt:lpwstr>
  </property>
  <property fmtid="{D5CDD505-2E9C-101B-9397-08002B2CF9AE}" pid="7" name="MSIP_Label_eb6b4508-cb92-454e-94db-b11b960bbce6_ActionId">
    <vt:lpwstr>84ebb212-8c10-42a3-a0f7-b5b4736efffd</vt:lpwstr>
  </property>
  <property fmtid="{D5CDD505-2E9C-101B-9397-08002B2CF9AE}" pid="8" name="MSIP_Label_eb6b4508-cb92-454e-94db-b11b960bbce6_ContentBits">
    <vt:lpwstr>0</vt:lpwstr>
  </property>
</Properties>
</file>